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075" activeTab="1"/>
  </bookViews>
  <sheets>
    <sheet name="仁田住宅団地" sheetId="1" r:id="rId1"/>
    <sheet name="安中地区" sheetId="2" r:id="rId2"/>
  </sheets>
  <definedNames>
    <definedName name="_xlnm.Print_Area" localSheetId="1">'安中地区'!$A$1:$J$18</definedName>
    <definedName name="_xlnm.Print_Area" localSheetId="0">'仁田住宅団地'!$A$1:$J$34</definedName>
  </definedNames>
  <calcPr fullCalcOnLoad="1"/>
</workbook>
</file>

<file path=xl/sharedStrings.xml><?xml version="1.0" encoding="utf-8"?>
<sst xmlns="http://schemas.openxmlformats.org/spreadsheetml/2006/main" count="124" uniqueCount="70">
  <si>
    <t>坪</t>
  </si>
  <si>
    <t>乙1845-3</t>
  </si>
  <si>
    <t>乙1845-4</t>
  </si>
  <si>
    <t>乙1845-5</t>
  </si>
  <si>
    <t>乙1845-7</t>
  </si>
  <si>
    <t>乙1845-8</t>
  </si>
  <si>
    <t>乙1845-9</t>
  </si>
  <si>
    <t>乙1845-11</t>
  </si>
  <si>
    <t>乙1845-14</t>
  </si>
  <si>
    <t>乙1845-12</t>
  </si>
  <si>
    <t>乙1845-18</t>
  </si>
  <si>
    <t>乙1845-19</t>
  </si>
  <si>
    <t>乙1845-23</t>
  </si>
  <si>
    <t>乙1845-24</t>
  </si>
  <si>
    <t>乙1845-25</t>
  </si>
  <si>
    <t>乙1845-28</t>
  </si>
  <si>
    <t>乙1845-29</t>
  </si>
  <si>
    <t>乙1845-33</t>
  </si>
  <si>
    <t>乙1845-36</t>
  </si>
  <si>
    <t>乙1845-37</t>
  </si>
  <si>
    <t>乙1845-41</t>
  </si>
  <si>
    <t>乙1845-42</t>
  </si>
  <si>
    <t>乙1845-46</t>
  </si>
  <si>
    <t>乙1845-51</t>
  </si>
  <si>
    <t>乙1845-52</t>
  </si>
  <si>
    <t>乙1845-54</t>
  </si>
  <si>
    <t>乙1845-58</t>
  </si>
  <si>
    <t>乙1845-65</t>
  </si>
  <si>
    <t>乙1845-88</t>
  </si>
  <si>
    <t>合　　　計</t>
  </si>
  <si>
    <t>敷地面積</t>
  </si>
  <si>
    <t>分　譲番　号</t>
  </si>
  <si>
    <t>改定減額</t>
  </si>
  <si>
    <t>（①－②）</t>
  </si>
  <si>
    <t>媒介手数料</t>
  </si>
  <si>
    <t>（改定後）</t>
  </si>
  <si>
    <t>全体　－19.98%</t>
  </si>
  <si>
    <t>単　　価</t>
  </si>
  <si>
    <t>乙1845-86
乙1845-87</t>
  </si>
  <si>
    <t>①　　　　　㎡</t>
  </si>
  <si>
    <t>仁田町</t>
  </si>
  <si>
    <t>所在地</t>
  </si>
  <si>
    <t>（平成27年1月5日～）　　</t>
  </si>
  <si>
    <t>分譲価格
①×②　　(円)</t>
  </si>
  <si>
    <t>② ㎡単価　(円)</t>
  </si>
  <si>
    <t>坪単価(円)</t>
  </si>
  <si>
    <t>仁田町
仁田町</t>
  </si>
  <si>
    <t>(別表１)
仁田住宅団地分譲地　　</t>
  </si>
  <si>
    <t>南安徳町</t>
  </si>
  <si>
    <t>丁4568</t>
  </si>
  <si>
    <t>丁4582</t>
  </si>
  <si>
    <t>丁4614</t>
  </si>
  <si>
    <t>丁4627</t>
  </si>
  <si>
    <t>丁4197</t>
  </si>
  <si>
    <t>丁4245-1</t>
  </si>
  <si>
    <t>丁4181</t>
  </si>
  <si>
    <t>丁4329</t>
  </si>
  <si>
    <t>丁4405</t>
  </si>
  <si>
    <t>丁4387</t>
  </si>
  <si>
    <t>丁4384</t>
  </si>
  <si>
    <t>丁4690</t>
  </si>
  <si>
    <t>中安徳町</t>
  </si>
  <si>
    <t>(別表２)
安中地区分譲地　　</t>
  </si>
  <si>
    <t>※敷地面積は、地籍調査による実測面積。</t>
  </si>
  <si>
    <t>①　　　　　㎡</t>
  </si>
  <si>
    <t>（①－②）</t>
  </si>
  <si>
    <t>10-1</t>
  </si>
  <si>
    <t>丁4417-1</t>
  </si>
  <si>
    <t>10-2</t>
  </si>
  <si>
    <t>丁4417-2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</si>
</sst>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000000_ "/>
    <numFmt numFmtId="180" formatCode="#,##0.000_ "/>
    <numFmt numFmtId="181" formatCode="#,##0_);[Red]\(#,##0\)"/>
    <numFmt numFmtId="182" formatCode="&quot;△&quot;\ #,##0;&quot;▲&quot;\ #,##0"/>
    <numFmt numFmtId="183" formatCode="0_ "/>
    <numFmt numFmtId="184" formatCode="#,##0;&quot;△ &quot;#,##0"/>
    <numFmt numFmtId="185" formatCode="#,##0.00;&quot;△ &quot;#,##0.00"/>
    <numFmt numFmtId="186" formatCode="0.00;&quot;△ &quot;0.00"/>
    <numFmt numFmtId="187" formatCode="0.0;&quot;△ &quot;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trike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trike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1" borderId="13" xfId="0" applyFont="1" applyFill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1" borderId="15" xfId="49" applyFont="1" applyFill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2" fillId="28" borderId="16" xfId="0" applyFont="1" applyFill="1" applyBorder="1" applyAlignment="1">
      <alignment horizontal="center" vertical="center"/>
    </xf>
    <xf numFmtId="0" fontId="2" fillId="28" borderId="17" xfId="0" applyFont="1" applyFill="1" applyBorder="1" applyAlignment="1">
      <alignment vertical="center"/>
    </xf>
    <xf numFmtId="0" fontId="2" fillId="28" borderId="18" xfId="0" applyFont="1" applyFill="1" applyBorder="1" applyAlignment="1">
      <alignment vertical="center"/>
    </xf>
    <xf numFmtId="177" fontId="2" fillId="28" borderId="16" xfId="0" applyNumberFormat="1" applyFont="1" applyFill="1" applyBorder="1" applyAlignment="1">
      <alignment vertical="center"/>
    </xf>
    <xf numFmtId="177" fontId="2" fillId="28" borderId="17" xfId="0" applyNumberFormat="1" applyFont="1" applyFill="1" applyBorder="1" applyAlignment="1">
      <alignment vertical="center"/>
    </xf>
    <xf numFmtId="178" fontId="2" fillId="28" borderId="10" xfId="0" applyNumberFormat="1" applyFont="1" applyFill="1" applyBorder="1" applyAlignment="1">
      <alignment vertical="center"/>
    </xf>
    <xf numFmtId="181" fontId="2" fillId="28" borderId="19" xfId="0" applyNumberFormat="1" applyFont="1" applyFill="1" applyBorder="1" applyAlignment="1">
      <alignment vertical="center"/>
    </xf>
    <xf numFmtId="181" fontId="2" fillId="28" borderId="10" xfId="0" applyNumberFormat="1" applyFont="1" applyFill="1" applyBorder="1" applyAlignment="1">
      <alignment vertical="center"/>
    </xf>
    <xf numFmtId="0" fontId="7" fillId="28" borderId="17" xfId="0" applyFont="1" applyFill="1" applyBorder="1" applyAlignment="1">
      <alignment vertical="center" wrapText="1"/>
    </xf>
    <xf numFmtId="0" fontId="2" fillId="28" borderId="18" xfId="0" applyFont="1" applyFill="1" applyBorder="1" applyAlignment="1">
      <alignment vertical="center" wrapText="1"/>
    </xf>
    <xf numFmtId="177" fontId="2" fillId="28" borderId="16" xfId="0" applyNumberFormat="1" applyFont="1" applyFill="1" applyBorder="1" applyAlignment="1">
      <alignment vertical="center"/>
    </xf>
    <xf numFmtId="178" fontId="2" fillId="28" borderId="14" xfId="0" applyNumberFormat="1" applyFont="1" applyFill="1" applyBorder="1" applyAlignment="1">
      <alignment vertical="center"/>
    </xf>
    <xf numFmtId="181" fontId="2" fillId="28" borderId="14" xfId="0" applyNumberFormat="1" applyFont="1" applyFill="1" applyBorder="1" applyAlignment="1">
      <alignment vertical="center"/>
    </xf>
    <xf numFmtId="178" fontId="2" fillId="28" borderId="15" xfId="0" applyNumberFormat="1" applyFont="1" applyFill="1" applyBorder="1" applyAlignment="1">
      <alignment vertical="center"/>
    </xf>
    <xf numFmtId="181" fontId="2" fillId="28" borderId="20" xfId="0" applyNumberFormat="1" applyFont="1" applyFill="1" applyBorder="1" applyAlignment="1">
      <alignment vertical="center"/>
    </xf>
    <xf numFmtId="181" fontId="2" fillId="28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9" fillId="28" borderId="16" xfId="0" applyFont="1" applyFill="1" applyBorder="1" applyAlignment="1">
      <alignment horizontal="center" vertical="center"/>
    </xf>
    <xf numFmtId="0" fontId="49" fillId="28" borderId="17" xfId="0" applyFont="1" applyFill="1" applyBorder="1" applyAlignment="1">
      <alignment vertical="center"/>
    </xf>
    <xf numFmtId="0" fontId="49" fillId="28" borderId="18" xfId="0" applyFont="1" applyFill="1" applyBorder="1" applyAlignment="1">
      <alignment vertical="center"/>
    </xf>
    <xf numFmtId="177" fontId="49" fillId="28" borderId="16" xfId="0" applyNumberFormat="1" applyFont="1" applyFill="1" applyBorder="1" applyAlignment="1">
      <alignment vertical="center"/>
    </xf>
    <xf numFmtId="177" fontId="49" fillId="28" borderId="17" xfId="0" applyNumberFormat="1" applyFont="1" applyFill="1" applyBorder="1" applyAlignment="1">
      <alignment vertical="center"/>
    </xf>
    <xf numFmtId="178" fontId="49" fillId="28" borderId="10" xfId="0" applyNumberFormat="1" applyFont="1" applyFill="1" applyBorder="1" applyAlignment="1">
      <alignment vertical="center"/>
    </xf>
    <xf numFmtId="181" fontId="49" fillId="28" borderId="19" xfId="0" applyNumberFormat="1" applyFont="1" applyFill="1" applyBorder="1" applyAlignment="1">
      <alignment vertical="center"/>
    </xf>
    <xf numFmtId="181" fontId="49" fillId="28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8" borderId="16" xfId="0" applyFont="1" applyFill="1" applyBorder="1" applyAlignment="1" quotePrefix="1">
      <alignment horizontal="center" vertical="center"/>
    </xf>
    <xf numFmtId="0" fontId="49" fillId="28" borderId="16" xfId="0" applyFont="1" applyFill="1" applyBorder="1" applyAlignment="1" quotePrefix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0" fontId="2" fillId="28" borderId="24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 wrapText="1" shrinkToFit="1"/>
    </xf>
    <xf numFmtId="178" fontId="4" fillId="33" borderId="12" xfId="0" applyNumberFormat="1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5.125" style="2" customWidth="1"/>
    <col min="2" max="2" width="6.625" style="2" customWidth="1"/>
    <col min="3" max="3" width="11.25390625" style="1" customWidth="1"/>
    <col min="4" max="5" width="9.625" style="1" customWidth="1"/>
    <col min="6" max="6" width="15.50390625" style="1" customWidth="1"/>
    <col min="7" max="8" width="9.625" style="1" customWidth="1"/>
    <col min="9" max="9" width="13.625" style="1" hidden="1" customWidth="1"/>
    <col min="10" max="10" width="0" style="1" hidden="1" customWidth="1"/>
    <col min="11" max="16384" width="9.00390625" style="1" customWidth="1"/>
  </cols>
  <sheetData>
    <row r="1" spans="1:9" ht="34.5" customHeight="1" thickBot="1">
      <c r="A1" s="61" t="s">
        <v>47</v>
      </c>
      <c r="B1" s="62"/>
      <c r="C1" s="62"/>
      <c r="D1" s="62"/>
      <c r="E1" s="62"/>
      <c r="F1" s="48" t="s">
        <v>42</v>
      </c>
      <c r="G1" s="48"/>
      <c r="H1" s="48"/>
      <c r="I1" s="48"/>
    </row>
    <row r="2" spans="1:10" ht="15.75" customHeight="1" thickBot="1">
      <c r="A2" s="49" t="s">
        <v>31</v>
      </c>
      <c r="B2" s="53" t="s">
        <v>41</v>
      </c>
      <c r="C2" s="54"/>
      <c r="D2" s="51" t="s">
        <v>30</v>
      </c>
      <c r="E2" s="52"/>
      <c r="F2" s="57" t="s">
        <v>43</v>
      </c>
      <c r="G2" s="59" t="s">
        <v>37</v>
      </c>
      <c r="H2" s="60"/>
      <c r="I2" s="7" t="s">
        <v>32</v>
      </c>
      <c r="J2" s="5" t="s">
        <v>34</v>
      </c>
    </row>
    <row r="3" spans="1:10" ht="15.75" customHeight="1">
      <c r="A3" s="50"/>
      <c r="B3" s="55"/>
      <c r="C3" s="56"/>
      <c r="D3" s="31" t="s">
        <v>39</v>
      </c>
      <c r="E3" s="31" t="s">
        <v>0</v>
      </c>
      <c r="F3" s="58"/>
      <c r="G3" s="32" t="s">
        <v>44</v>
      </c>
      <c r="H3" s="33" t="s">
        <v>45</v>
      </c>
      <c r="I3" s="4" t="s">
        <v>33</v>
      </c>
      <c r="J3" s="6" t="s">
        <v>35</v>
      </c>
    </row>
    <row r="4" spans="1:10" ht="19.5" customHeight="1">
      <c r="A4" s="15">
        <v>1</v>
      </c>
      <c r="B4" s="16" t="s">
        <v>40</v>
      </c>
      <c r="C4" s="17" t="s">
        <v>8</v>
      </c>
      <c r="D4" s="18">
        <v>407.93</v>
      </c>
      <c r="E4" s="19">
        <v>123.39</v>
      </c>
      <c r="F4" s="20">
        <f aca="true" t="shared" si="0" ref="F4:F32">ROUNDDOWN(G4*D4,0)</f>
        <v>4102959</v>
      </c>
      <c r="G4" s="21">
        <v>10058</v>
      </c>
      <c r="H4" s="22">
        <v>33249</v>
      </c>
      <c r="I4" s="8" t="e">
        <f>#REF!-F4</f>
        <v>#REF!</v>
      </c>
      <c r="J4" s="8">
        <f>ROUNDDOWN((2000000*0.0525)+(2000000*0.042)+(F4-4000000)*0.0315,-3)</f>
        <v>192000</v>
      </c>
    </row>
    <row r="5" spans="1:10" ht="19.5" customHeight="1">
      <c r="A5" s="15">
        <v>2</v>
      </c>
      <c r="B5" s="16" t="s">
        <v>40</v>
      </c>
      <c r="C5" s="17" t="s">
        <v>11</v>
      </c>
      <c r="D5" s="18">
        <v>337.06</v>
      </c>
      <c r="E5" s="19">
        <v>101.96</v>
      </c>
      <c r="F5" s="20">
        <f t="shared" si="0"/>
        <v>3447112</v>
      </c>
      <c r="G5" s="21">
        <v>10227</v>
      </c>
      <c r="H5" s="22">
        <v>33808</v>
      </c>
      <c r="I5" s="8" t="e">
        <f>#REF!-F5</f>
        <v>#REF!</v>
      </c>
      <c r="J5" s="8">
        <f aca="true" t="shared" si="1" ref="J5:J32">ROUNDDOWN((2000000*0.0525)+(2000000*0.042)+(F5-4000000)*0.0315,-3)</f>
        <v>171000</v>
      </c>
    </row>
    <row r="6" spans="1:10" ht="19.5" customHeight="1">
      <c r="A6" s="34">
        <v>3</v>
      </c>
      <c r="B6" s="35" t="s">
        <v>40</v>
      </c>
      <c r="C6" s="36" t="s">
        <v>10</v>
      </c>
      <c r="D6" s="37">
        <v>336.25</v>
      </c>
      <c r="E6" s="38">
        <v>101.71</v>
      </c>
      <c r="F6" s="39">
        <f t="shared" si="0"/>
        <v>3318451</v>
      </c>
      <c r="G6" s="40">
        <v>9869</v>
      </c>
      <c r="H6" s="41">
        <v>32624</v>
      </c>
      <c r="I6" s="8" t="e">
        <f>#REF!-F6</f>
        <v>#REF!</v>
      </c>
      <c r="J6" s="8">
        <f t="shared" si="1"/>
        <v>167000</v>
      </c>
    </row>
    <row r="7" spans="1:10" ht="19.5" customHeight="1">
      <c r="A7" s="15">
        <v>4</v>
      </c>
      <c r="B7" s="16" t="s">
        <v>40</v>
      </c>
      <c r="C7" s="17" t="s">
        <v>12</v>
      </c>
      <c r="D7" s="18">
        <v>333.91</v>
      </c>
      <c r="E7" s="19">
        <v>101</v>
      </c>
      <c r="F7" s="20">
        <f t="shared" si="0"/>
        <v>3750811</v>
      </c>
      <c r="G7" s="21">
        <v>11233</v>
      </c>
      <c r="H7" s="22">
        <v>37133</v>
      </c>
      <c r="I7" s="8" t="e">
        <f>#REF!-F7</f>
        <v>#REF!</v>
      </c>
      <c r="J7" s="8">
        <f t="shared" si="1"/>
        <v>181000</v>
      </c>
    </row>
    <row r="8" spans="1:10" ht="19.5" customHeight="1">
      <c r="A8" s="15">
        <v>5</v>
      </c>
      <c r="B8" s="16" t="s">
        <v>40</v>
      </c>
      <c r="C8" s="17" t="s">
        <v>13</v>
      </c>
      <c r="D8" s="18">
        <v>338.41</v>
      </c>
      <c r="E8" s="19">
        <v>102.39</v>
      </c>
      <c r="F8" s="20">
        <f t="shared" si="0"/>
        <v>3801021</v>
      </c>
      <c r="G8" s="21">
        <v>11232</v>
      </c>
      <c r="H8" s="22">
        <v>37130</v>
      </c>
      <c r="I8" s="8" t="e">
        <f>#REF!-F8</f>
        <v>#REF!</v>
      </c>
      <c r="J8" s="8">
        <f t="shared" si="1"/>
        <v>182000</v>
      </c>
    </row>
    <row r="9" spans="1:10" ht="19.5" customHeight="1">
      <c r="A9" s="15">
        <v>6</v>
      </c>
      <c r="B9" s="16" t="s">
        <v>40</v>
      </c>
      <c r="C9" s="17" t="s">
        <v>7</v>
      </c>
      <c r="D9" s="18">
        <v>400.99</v>
      </c>
      <c r="E9" s="19">
        <v>121.29</v>
      </c>
      <c r="F9" s="20">
        <f t="shared" si="0"/>
        <v>3927697</v>
      </c>
      <c r="G9" s="21">
        <v>9795</v>
      </c>
      <c r="H9" s="22">
        <v>32380</v>
      </c>
      <c r="I9" s="8" t="e">
        <f>#REF!-F9</f>
        <v>#REF!</v>
      </c>
      <c r="J9" s="8">
        <f t="shared" si="1"/>
        <v>186000</v>
      </c>
    </row>
    <row r="10" spans="1:10" ht="19.5" customHeight="1">
      <c r="A10" s="15">
        <v>7</v>
      </c>
      <c r="B10" s="16" t="s">
        <v>40</v>
      </c>
      <c r="C10" s="17" t="s">
        <v>9</v>
      </c>
      <c r="D10" s="18">
        <v>396.51</v>
      </c>
      <c r="E10" s="19">
        <v>119.94</v>
      </c>
      <c r="F10" s="20">
        <f t="shared" si="0"/>
        <v>4201419</v>
      </c>
      <c r="G10" s="21">
        <v>10596</v>
      </c>
      <c r="H10" s="22">
        <v>35028</v>
      </c>
      <c r="I10" s="8" t="e">
        <f>#REF!-F10</f>
        <v>#REF!</v>
      </c>
      <c r="J10" s="8">
        <f t="shared" si="1"/>
        <v>195000</v>
      </c>
    </row>
    <row r="11" spans="1:10" ht="19.5" customHeight="1">
      <c r="A11" s="15">
        <v>8</v>
      </c>
      <c r="B11" s="16" t="s">
        <v>40</v>
      </c>
      <c r="C11" s="17" t="s">
        <v>6</v>
      </c>
      <c r="D11" s="18">
        <v>439.48</v>
      </c>
      <c r="E11" s="19">
        <v>132.94</v>
      </c>
      <c r="F11" s="20">
        <f t="shared" si="0"/>
        <v>4583776</v>
      </c>
      <c r="G11" s="21">
        <v>10430</v>
      </c>
      <c r="H11" s="22">
        <v>34479</v>
      </c>
      <c r="I11" s="8" t="e">
        <f>#REF!-F11</f>
        <v>#REF!</v>
      </c>
      <c r="J11" s="8">
        <f t="shared" si="1"/>
        <v>207000</v>
      </c>
    </row>
    <row r="12" spans="1:10" ht="19.5" customHeight="1">
      <c r="A12" s="15">
        <v>9</v>
      </c>
      <c r="B12" s="16" t="s">
        <v>40</v>
      </c>
      <c r="C12" s="17" t="s">
        <v>5</v>
      </c>
      <c r="D12" s="18">
        <v>410.67</v>
      </c>
      <c r="E12" s="19">
        <v>124.22</v>
      </c>
      <c r="F12" s="20">
        <f t="shared" si="0"/>
        <v>4442217</v>
      </c>
      <c r="G12" s="21">
        <v>10817</v>
      </c>
      <c r="H12" s="22">
        <v>35758</v>
      </c>
      <c r="I12" s="8" t="e">
        <f>#REF!-F12</f>
        <v>#REF!</v>
      </c>
      <c r="J12" s="8">
        <f t="shared" si="1"/>
        <v>202000</v>
      </c>
    </row>
    <row r="13" spans="1:10" ht="19.5" customHeight="1">
      <c r="A13" s="15">
        <v>10</v>
      </c>
      <c r="B13" s="16" t="s">
        <v>40</v>
      </c>
      <c r="C13" s="17" t="s">
        <v>4</v>
      </c>
      <c r="D13" s="18">
        <v>342.8</v>
      </c>
      <c r="E13" s="19">
        <v>103.69</v>
      </c>
      <c r="F13" s="20">
        <f t="shared" si="0"/>
        <v>3329959</v>
      </c>
      <c r="G13" s="21">
        <v>9714</v>
      </c>
      <c r="H13" s="22">
        <v>32112</v>
      </c>
      <c r="I13" s="8" t="e">
        <f>#REF!-F13</f>
        <v>#REF!</v>
      </c>
      <c r="J13" s="8">
        <f t="shared" si="1"/>
        <v>167000</v>
      </c>
    </row>
    <row r="14" spans="1:10" ht="19.5" customHeight="1">
      <c r="A14" s="15">
        <v>11</v>
      </c>
      <c r="B14" s="16" t="s">
        <v>40</v>
      </c>
      <c r="C14" s="17" t="s">
        <v>3</v>
      </c>
      <c r="D14" s="18">
        <v>340.86</v>
      </c>
      <c r="E14" s="19">
        <v>103.11</v>
      </c>
      <c r="F14" s="20">
        <f t="shared" si="0"/>
        <v>3386444</v>
      </c>
      <c r="G14" s="21">
        <v>9935</v>
      </c>
      <c r="H14" s="22">
        <v>32842</v>
      </c>
      <c r="I14" s="8" t="e">
        <f>#REF!-F14</f>
        <v>#REF!</v>
      </c>
      <c r="J14" s="8">
        <f t="shared" si="1"/>
        <v>169000</v>
      </c>
    </row>
    <row r="15" spans="1:10" ht="19.5" customHeight="1">
      <c r="A15" s="15">
        <v>12</v>
      </c>
      <c r="B15" s="16" t="s">
        <v>40</v>
      </c>
      <c r="C15" s="17" t="s">
        <v>2</v>
      </c>
      <c r="D15" s="18">
        <v>328.8</v>
      </c>
      <c r="E15" s="19">
        <v>99.46</v>
      </c>
      <c r="F15" s="20">
        <f t="shared" si="0"/>
        <v>3171604</v>
      </c>
      <c r="G15" s="21">
        <v>9646</v>
      </c>
      <c r="H15" s="22">
        <v>31887</v>
      </c>
      <c r="I15" s="8" t="e">
        <f>#REF!-F15</f>
        <v>#REF!</v>
      </c>
      <c r="J15" s="8">
        <f t="shared" si="1"/>
        <v>162000</v>
      </c>
    </row>
    <row r="16" spans="1:10" ht="19.5" customHeight="1">
      <c r="A16" s="15">
        <v>13</v>
      </c>
      <c r="B16" s="16" t="s">
        <v>40</v>
      </c>
      <c r="C16" s="17" t="s">
        <v>1</v>
      </c>
      <c r="D16" s="18">
        <v>263.81</v>
      </c>
      <c r="E16" s="19">
        <v>79.8</v>
      </c>
      <c r="F16" s="20">
        <f t="shared" si="0"/>
        <v>2901382</v>
      </c>
      <c r="G16" s="21">
        <v>10998</v>
      </c>
      <c r="H16" s="22">
        <v>36357</v>
      </c>
      <c r="I16" s="8" t="e">
        <f>#REF!-F16</f>
        <v>#REF!</v>
      </c>
      <c r="J16" s="8">
        <f t="shared" si="1"/>
        <v>154000</v>
      </c>
    </row>
    <row r="17" spans="1:10" ht="19.5" customHeight="1">
      <c r="A17" s="15">
        <v>14</v>
      </c>
      <c r="B17" s="16" t="s">
        <v>40</v>
      </c>
      <c r="C17" s="17" t="s">
        <v>14</v>
      </c>
      <c r="D17" s="18">
        <v>346.96</v>
      </c>
      <c r="E17" s="19">
        <v>104.95</v>
      </c>
      <c r="F17" s="20">
        <f t="shared" si="0"/>
        <v>3427270</v>
      </c>
      <c r="G17" s="21">
        <v>9878</v>
      </c>
      <c r="H17" s="22">
        <v>32654</v>
      </c>
      <c r="I17" s="8" t="e">
        <f>#REF!-F17</f>
        <v>#REF!</v>
      </c>
      <c r="J17" s="8">
        <f t="shared" si="1"/>
        <v>170000</v>
      </c>
    </row>
    <row r="18" spans="1:10" ht="19.5" customHeight="1">
      <c r="A18" s="15">
        <v>15</v>
      </c>
      <c r="B18" s="16" t="s">
        <v>40</v>
      </c>
      <c r="C18" s="17" t="s">
        <v>16</v>
      </c>
      <c r="D18" s="18">
        <v>330.58</v>
      </c>
      <c r="E18" s="19">
        <v>100</v>
      </c>
      <c r="F18" s="20">
        <f t="shared" si="0"/>
        <v>3204311</v>
      </c>
      <c r="G18" s="21">
        <v>9693</v>
      </c>
      <c r="H18" s="22">
        <v>32042</v>
      </c>
      <c r="I18" s="8" t="e">
        <f>#REF!-F18</f>
        <v>#REF!</v>
      </c>
      <c r="J18" s="8">
        <f t="shared" si="1"/>
        <v>163000</v>
      </c>
    </row>
    <row r="19" spans="1:10" ht="19.5" customHeight="1">
      <c r="A19" s="15">
        <v>16</v>
      </c>
      <c r="B19" s="16" t="s">
        <v>40</v>
      </c>
      <c r="C19" s="17" t="s">
        <v>15</v>
      </c>
      <c r="D19" s="18">
        <v>348.69</v>
      </c>
      <c r="E19" s="19">
        <v>105.47</v>
      </c>
      <c r="F19" s="20">
        <f t="shared" si="0"/>
        <v>3261994</v>
      </c>
      <c r="G19" s="21">
        <v>9355</v>
      </c>
      <c r="H19" s="22">
        <v>30925</v>
      </c>
      <c r="I19" s="8" t="e">
        <f>#REF!-F19</f>
        <v>#REF!</v>
      </c>
      <c r="J19" s="8">
        <f t="shared" si="1"/>
        <v>165000</v>
      </c>
    </row>
    <row r="20" spans="1:10" ht="19.5" customHeight="1">
      <c r="A20" s="15">
        <v>17</v>
      </c>
      <c r="B20" s="16" t="s">
        <v>40</v>
      </c>
      <c r="C20" s="17" t="s">
        <v>18</v>
      </c>
      <c r="D20" s="18">
        <v>322.25</v>
      </c>
      <c r="E20" s="19">
        <v>97.48</v>
      </c>
      <c r="F20" s="20">
        <f t="shared" si="0"/>
        <v>3256658</v>
      </c>
      <c r="G20" s="21">
        <v>10106</v>
      </c>
      <c r="H20" s="22">
        <v>33408</v>
      </c>
      <c r="I20" s="8" t="e">
        <f>#REF!-F20</f>
        <v>#REF!</v>
      </c>
      <c r="J20" s="8">
        <f t="shared" si="1"/>
        <v>165000</v>
      </c>
    </row>
    <row r="21" spans="1:10" ht="19.5" customHeight="1">
      <c r="A21" s="15">
        <v>18</v>
      </c>
      <c r="B21" s="16" t="s">
        <v>40</v>
      </c>
      <c r="C21" s="17" t="s">
        <v>17</v>
      </c>
      <c r="D21" s="18">
        <v>329.74</v>
      </c>
      <c r="E21" s="19">
        <v>99.74</v>
      </c>
      <c r="F21" s="20">
        <f t="shared" si="0"/>
        <v>2981179</v>
      </c>
      <c r="G21" s="21">
        <v>9041</v>
      </c>
      <c r="H21" s="22">
        <v>29887</v>
      </c>
      <c r="I21" s="8" t="e">
        <f>#REF!-F21</f>
        <v>#REF!</v>
      </c>
      <c r="J21" s="8">
        <f t="shared" si="1"/>
        <v>156000</v>
      </c>
    </row>
    <row r="22" spans="1:10" ht="19.5" customHeight="1">
      <c r="A22" s="15">
        <v>19</v>
      </c>
      <c r="B22" s="16" t="s">
        <v>40</v>
      </c>
      <c r="C22" s="17" t="s">
        <v>19</v>
      </c>
      <c r="D22" s="18">
        <v>342.06</v>
      </c>
      <c r="E22" s="19">
        <v>103.47</v>
      </c>
      <c r="F22" s="20">
        <f t="shared" si="0"/>
        <v>3196550</v>
      </c>
      <c r="G22" s="21">
        <v>9345</v>
      </c>
      <c r="H22" s="22">
        <v>30892</v>
      </c>
      <c r="I22" s="8" t="e">
        <f>#REF!-F22</f>
        <v>#REF!</v>
      </c>
      <c r="J22" s="8">
        <f t="shared" si="1"/>
        <v>163000</v>
      </c>
    </row>
    <row r="23" spans="1:10" ht="19.5" customHeight="1">
      <c r="A23" s="15">
        <v>20</v>
      </c>
      <c r="B23" s="16" t="s">
        <v>40</v>
      </c>
      <c r="C23" s="17" t="s">
        <v>21</v>
      </c>
      <c r="D23" s="18">
        <v>273.51</v>
      </c>
      <c r="E23" s="19">
        <v>82.73</v>
      </c>
      <c r="F23" s="20">
        <f t="shared" si="0"/>
        <v>3216477</v>
      </c>
      <c r="G23" s="21">
        <v>11760</v>
      </c>
      <c r="H23" s="22">
        <v>38876</v>
      </c>
      <c r="I23" s="8" t="e">
        <f>#REF!-F23</f>
        <v>#REF!</v>
      </c>
      <c r="J23" s="8">
        <f t="shared" si="1"/>
        <v>164000</v>
      </c>
    </row>
    <row r="24" spans="1:10" ht="19.5" customHeight="1">
      <c r="A24" s="34">
        <v>21</v>
      </c>
      <c r="B24" s="35" t="s">
        <v>40</v>
      </c>
      <c r="C24" s="36" t="s">
        <v>20</v>
      </c>
      <c r="D24" s="37">
        <v>272.99</v>
      </c>
      <c r="E24" s="38">
        <v>82.57</v>
      </c>
      <c r="F24" s="39">
        <f t="shared" si="0"/>
        <v>3144844</v>
      </c>
      <c r="G24" s="40">
        <v>11520</v>
      </c>
      <c r="H24" s="41">
        <v>38082</v>
      </c>
      <c r="I24" s="8" t="e">
        <f>#REF!-F24</f>
        <v>#REF!</v>
      </c>
      <c r="J24" s="8">
        <f t="shared" si="1"/>
        <v>162000</v>
      </c>
    </row>
    <row r="25" spans="1:10" ht="19.5" customHeight="1">
      <c r="A25" s="15">
        <v>22</v>
      </c>
      <c r="B25" s="16" t="s">
        <v>40</v>
      </c>
      <c r="C25" s="17" t="s">
        <v>26</v>
      </c>
      <c r="D25" s="18">
        <v>320.42</v>
      </c>
      <c r="E25" s="19">
        <v>96.92</v>
      </c>
      <c r="F25" s="20">
        <f t="shared" si="0"/>
        <v>3367934</v>
      </c>
      <c r="G25" s="21">
        <v>10511</v>
      </c>
      <c r="H25" s="22">
        <v>34747</v>
      </c>
      <c r="I25" s="8" t="e">
        <f>#REF!-F25</f>
        <v>#REF!</v>
      </c>
      <c r="J25" s="8">
        <f t="shared" si="1"/>
        <v>169000</v>
      </c>
    </row>
    <row r="26" spans="1:10" ht="19.5" customHeight="1">
      <c r="A26" s="34">
        <v>23</v>
      </c>
      <c r="B26" s="35" t="s">
        <v>40</v>
      </c>
      <c r="C26" s="36" t="s">
        <v>25</v>
      </c>
      <c r="D26" s="37">
        <v>376.12</v>
      </c>
      <c r="E26" s="38">
        <v>113.77</v>
      </c>
      <c r="F26" s="39">
        <f t="shared" si="0"/>
        <v>4230597</v>
      </c>
      <c r="G26" s="40">
        <v>11248</v>
      </c>
      <c r="H26" s="41">
        <v>37183</v>
      </c>
      <c r="I26" s="8" t="e">
        <f>#REF!-F26</f>
        <v>#REF!</v>
      </c>
      <c r="J26" s="8">
        <f t="shared" si="1"/>
        <v>196000</v>
      </c>
    </row>
    <row r="27" spans="1:10" ht="19.5" customHeight="1">
      <c r="A27" s="15">
        <v>24</v>
      </c>
      <c r="B27" s="16" t="s">
        <v>40</v>
      </c>
      <c r="C27" s="17" t="s">
        <v>24</v>
      </c>
      <c r="D27" s="18">
        <v>314.49</v>
      </c>
      <c r="E27" s="19">
        <v>95.13</v>
      </c>
      <c r="F27" s="20">
        <f t="shared" si="0"/>
        <v>3024764</v>
      </c>
      <c r="G27" s="21">
        <v>9618</v>
      </c>
      <c r="H27" s="22">
        <v>31795</v>
      </c>
      <c r="I27" s="8" t="e">
        <f>#REF!-F27</f>
        <v>#REF!</v>
      </c>
      <c r="J27" s="8">
        <f t="shared" si="1"/>
        <v>158000</v>
      </c>
    </row>
    <row r="28" spans="1:11" ht="19.5" customHeight="1">
      <c r="A28" s="15">
        <v>25</v>
      </c>
      <c r="B28" s="16" t="s">
        <v>40</v>
      </c>
      <c r="C28" s="17" t="s">
        <v>23</v>
      </c>
      <c r="D28" s="18">
        <v>373.64</v>
      </c>
      <c r="E28" s="19">
        <v>113.02</v>
      </c>
      <c r="F28" s="20">
        <f t="shared" si="0"/>
        <v>3367990</v>
      </c>
      <c r="G28" s="21">
        <v>9014</v>
      </c>
      <c r="H28" s="22">
        <v>29798</v>
      </c>
      <c r="I28" s="8" t="e">
        <f>#REF!-F28</f>
        <v>#REF!</v>
      </c>
      <c r="J28" s="8">
        <f t="shared" si="1"/>
        <v>169000</v>
      </c>
      <c r="K28" s="13"/>
    </row>
    <row r="29" spans="1:10" ht="19.5" customHeight="1">
      <c r="A29" s="15">
        <v>26</v>
      </c>
      <c r="B29" s="16" t="s">
        <v>40</v>
      </c>
      <c r="C29" s="17" t="s">
        <v>22</v>
      </c>
      <c r="D29" s="18">
        <v>398.66</v>
      </c>
      <c r="E29" s="19">
        <v>120.59</v>
      </c>
      <c r="F29" s="20">
        <f t="shared" si="0"/>
        <v>3686807</v>
      </c>
      <c r="G29" s="21">
        <v>9248</v>
      </c>
      <c r="H29" s="22">
        <v>30571</v>
      </c>
      <c r="I29" s="8" t="e">
        <f>#REF!-F29</f>
        <v>#REF!</v>
      </c>
      <c r="J29" s="8">
        <f t="shared" si="1"/>
        <v>179000</v>
      </c>
    </row>
    <row r="30" spans="1:10" ht="19.5" customHeight="1">
      <c r="A30" s="15">
        <v>27</v>
      </c>
      <c r="B30" s="16" t="s">
        <v>40</v>
      </c>
      <c r="C30" s="17" t="s">
        <v>27</v>
      </c>
      <c r="D30" s="18">
        <v>271.56</v>
      </c>
      <c r="E30" s="19">
        <v>82.14</v>
      </c>
      <c r="F30" s="20">
        <f t="shared" si="0"/>
        <v>3107189</v>
      </c>
      <c r="G30" s="21">
        <v>11442</v>
      </c>
      <c r="H30" s="22">
        <v>37824</v>
      </c>
      <c r="I30" s="8" t="e">
        <f>#REF!-F30</f>
        <v>#REF!</v>
      </c>
      <c r="J30" s="8">
        <f t="shared" si="1"/>
        <v>160000</v>
      </c>
    </row>
    <row r="31" spans="1:10" ht="19.5" customHeight="1">
      <c r="A31" s="15">
        <v>28</v>
      </c>
      <c r="B31" s="16" t="s">
        <v>40</v>
      </c>
      <c r="C31" s="17" t="s">
        <v>28</v>
      </c>
      <c r="D31" s="18">
        <v>287.69</v>
      </c>
      <c r="E31" s="19">
        <v>87.02</v>
      </c>
      <c r="F31" s="20">
        <f t="shared" si="0"/>
        <v>3293762</v>
      </c>
      <c r="G31" s="21">
        <v>11449</v>
      </c>
      <c r="H31" s="22">
        <v>37847</v>
      </c>
      <c r="I31" s="8" t="e">
        <f>#REF!-F31</f>
        <v>#REF!</v>
      </c>
      <c r="J31" s="8">
        <f t="shared" si="1"/>
        <v>166000</v>
      </c>
    </row>
    <row r="32" spans="1:10" ht="31.5" customHeight="1" thickBot="1">
      <c r="A32" s="15">
        <v>29</v>
      </c>
      <c r="B32" s="23" t="s">
        <v>46</v>
      </c>
      <c r="C32" s="24" t="s">
        <v>38</v>
      </c>
      <c r="D32" s="25">
        <v>641.5</v>
      </c>
      <c r="E32" s="19">
        <v>194.05</v>
      </c>
      <c r="F32" s="26">
        <f t="shared" si="0"/>
        <v>6121834</v>
      </c>
      <c r="G32" s="21">
        <v>9543</v>
      </c>
      <c r="H32" s="27">
        <v>31547</v>
      </c>
      <c r="I32" s="9" t="e">
        <f>#REF!-F32</f>
        <v>#REF!</v>
      </c>
      <c r="J32" s="9">
        <f t="shared" si="1"/>
        <v>255000</v>
      </c>
    </row>
    <row r="33" spans="1:10" ht="19.5" customHeight="1" thickBot="1">
      <c r="A33" s="45" t="s">
        <v>29</v>
      </c>
      <c r="B33" s="46"/>
      <c r="C33" s="47"/>
      <c r="D33" s="18">
        <f>SUM(D4:D32)</f>
        <v>10228.34</v>
      </c>
      <c r="E33" s="19">
        <f>SUM(E4:E32)</f>
        <v>3093.9500000000007</v>
      </c>
      <c r="F33" s="28">
        <f>SUM(F4:F32)</f>
        <v>104255012</v>
      </c>
      <c r="G33" s="29"/>
      <c r="H33" s="30"/>
      <c r="I33" s="10" t="e">
        <f>#REF!-F33</f>
        <v>#REF!</v>
      </c>
      <c r="J33" s="11">
        <f>SUM(J4:J32)</f>
        <v>5095000</v>
      </c>
    </row>
    <row r="34" spans="1:9" ht="19.5" customHeight="1">
      <c r="A34" s="42" t="s">
        <v>63</v>
      </c>
      <c r="B34" s="12"/>
      <c r="I34" s="1" t="s">
        <v>36</v>
      </c>
    </row>
    <row r="35" spans="2:8" ht="13.5">
      <c r="B35" s="3"/>
      <c r="C35" s="3"/>
      <c r="D35" s="3"/>
      <c r="E35" s="3"/>
      <c r="F35" s="3"/>
      <c r="G35" s="3"/>
      <c r="H35" s="3"/>
    </row>
    <row r="36" spans="1:8" ht="14.25">
      <c r="A36" s="14"/>
      <c r="B36" s="14"/>
      <c r="C36" s="14"/>
      <c r="D36" s="14"/>
      <c r="E36" s="14"/>
      <c r="F36" s="14"/>
      <c r="G36" s="14"/>
      <c r="H36" s="14"/>
    </row>
    <row r="37" spans="1:8" ht="14.25">
      <c r="A37" s="14"/>
      <c r="B37" s="14"/>
      <c r="C37" s="14"/>
      <c r="D37" s="14"/>
      <c r="E37" s="14"/>
      <c r="F37" s="14"/>
      <c r="G37" s="14"/>
      <c r="H37" s="14"/>
    </row>
    <row r="38" spans="1:8" ht="14.25">
      <c r="A38" s="14"/>
      <c r="B38" s="14"/>
      <c r="C38" s="14"/>
      <c r="D38" s="14"/>
      <c r="E38" s="14"/>
      <c r="F38" s="14"/>
      <c r="G38" s="14"/>
      <c r="H38" s="14"/>
    </row>
    <row r="39" spans="1:8" ht="14.25">
      <c r="A39" s="14"/>
      <c r="B39" s="14"/>
      <c r="C39" s="14"/>
      <c r="D39" s="14"/>
      <c r="E39" s="14"/>
      <c r="F39" s="14"/>
      <c r="G39" s="14"/>
      <c r="H39" s="14"/>
    </row>
    <row r="40" spans="1:8" ht="14.25">
      <c r="A40" s="14"/>
      <c r="B40" s="14"/>
      <c r="C40" s="14"/>
      <c r="D40" s="14"/>
      <c r="E40" s="14"/>
      <c r="F40" s="14"/>
      <c r="G40" s="14"/>
      <c r="H40" s="14"/>
    </row>
    <row r="41" spans="1:8" ht="14.25">
      <c r="A41" s="14"/>
      <c r="B41" s="14"/>
      <c r="C41" s="14"/>
      <c r="D41" s="14"/>
      <c r="E41" s="14"/>
      <c r="F41" s="14"/>
      <c r="G41" s="14"/>
      <c r="H41" s="14"/>
    </row>
    <row r="42" spans="1:8" ht="14.25">
      <c r="A42" s="14"/>
      <c r="B42" s="14"/>
      <c r="C42" s="14"/>
      <c r="D42" s="14"/>
      <c r="E42" s="14"/>
      <c r="F42" s="14"/>
      <c r="G42" s="14"/>
      <c r="H42" s="14"/>
    </row>
    <row r="43" spans="1:8" ht="14.25">
      <c r="A43" s="14"/>
      <c r="B43" s="14"/>
      <c r="C43" s="14"/>
      <c r="D43" s="14"/>
      <c r="E43" s="14"/>
      <c r="F43" s="14"/>
      <c r="G43" s="14"/>
      <c r="H43" s="14"/>
    </row>
    <row r="44" spans="1:8" ht="14.25">
      <c r="A44" s="14"/>
      <c r="B44" s="14"/>
      <c r="C44" s="14"/>
      <c r="D44" s="14"/>
      <c r="E44" s="14"/>
      <c r="F44" s="14"/>
      <c r="G44" s="14"/>
      <c r="H44" s="14"/>
    </row>
    <row r="45" spans="1:8" ht="14.25">
      <c r="A45" s="14"/>
      <c r="B45" s="14"/>
      <c r="C45" s="14"/>
      <c r="D45" s="14"/>
      <c r="E45" s="14"/>
      <c r="F45" s="14"/>
      <c r="G45" s="14"/>
      <c r="H45" s="14"/>
    </row>
    <row r="46" spans="1:8" ht="14.25">
      <c r="A46" s="14"/>
      <c r="B46" s="14"/>
      <c r="C46" s="14"/>
      <c r="D46" s="14"/>
      <c r="E46" s="14"/>
      <c r="F46" s="14"/>
      <c r="G46" s="14"/>
      <c r="H46" s="14"/>
    </row>
    <row r="47" spans="1:8" ht="14.25">
      <c r="A47" s="14"/>
      <c r="B47" s="14"/>
      <c r="C47" s="14"/>
      <c r="D47" s="14"/>
      <c r="E47" s="14"/>
      <c r="F47" s="14"/>
      <c r="G47" s="14"/>
      <c r="H47" s="14"/>
    </row>
    <row r="48" spans="1:8" ht="14.25">
      <c r="A48" s="14"/>
      <c r="B48" s="14"/>
      <c r="C48" s="14"/>
      <c r="D48" s="14"/>
      <c r="E48" s="14"/>
      <c r="F48" s="14"/>
      <c r="G48" s="14"/>
      <c r="H48" s="14"/>
    </row>
  </sheetData>
  <sheetProtection/>
  <mergeCells count="8">
    <mergeCell ref="A33:C33"/>
    <mergeCell ref="F1:I1"/>
    <mergeCell ref="A2:A3"/>
    <mergeCell ref="D2:E2"/>
    <mergeCell ref="B2:C3"/>
    <mergeCell ref="F2:F3"/>
    <mergeCell ref="G2:H2"/>
    <mergeCell ref="A1:E1"/>
  </mergeCells>
  <printOptions/>
  <pageMargins left="0.9448818897637796" right="0.35433070866141736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5.125" style="2" customWidth="1"/>
    <col min="2" max="2" width="8.625" style="2" customWidth="1"/>
    <col min="3" max="3" width="11.25390625" style="1" customWidth="1"/>
    <col min="4" max="5" width="9.625" style="1" customWidth="1"/>
    <col min="6" max="6" width="15.50390625" style="1" customWidth="1"/>
    <col min="7" max="8" width="9.625" style="1" customWidth="1"/>
    <col min="9" max="9" width="13.625" style="1" hidden="1" customWidth="1"/>
    <col min="10" max="10" width="0" style="1" hidden="1" customWidth="1"/>
    <col min="11" max="16384" width="9.00390625" style="1" customWidth="1"/>
  </cols>
  <sheetData>
    <row r="1" spans="1:9" ht="39.75" customHeight="1" thickBot="1">
      <c r="A1" s="61" t="s">
        <v>62</v>
      </c>
      <c r="B1" s="62"/>
      <c r="C1" s="62"/>
      <c r="D1" s="62"/>
      <c r="E1" s="62"/>
      <c r="F1" s="63" t="s">
        <v>42</v>
      </c>
      <c r="G1" s="63"/>
      <c r="H1" s="63"/>
      <c r="I1" s="63"/>
    </row>
    <row r="2" spans="1:10" ht="15.75" customHeight="1" thickBot="1">
      <c r="A2" s="49" t="s">
        <v>31</v>
      </c>
      <c r="B2" s="53" t="s">
        <v>41</v>
      </c>
      <c r="C2" s="54"/>
      <c r="D2" s="51" t="s">
        <v>30</v>
      </c>
      <c r="E2" s="52"/>
      <c r="F2" s="57" t="s">
        <v>43</v>
      </c>
      <c r="G2" s="59" t="s">
        <v>37</v>
      </c>
      <c r="H2" s="60"/>
      <c r="I2" s="7" t="s">
        <v>32</v>
      </c>
      <c r="J2" s="5" t="s">
        <v>34</v>
      </c>
    </row>
    <row r="3" spans="1:10" ht="15.75" customHeight="1">
      <c r="A3" s="50"/>
      <c r="B3" s="55"/>
      <c r="C3" s="56"/>
      <c r="D3" s="31" t="s">
        <v>64</v>
      </c>
      <c r="E3" s="31" t="s">
        <v>0</v>
      </c>
      <c r="F3" s="58"/>
      <c r="G3" s="32" t="s">
        <v>44</v>
      </c>
      <c r="H3" s="33" t="s">
        <v>45</v>
      </c>
      <c r="I3" s="4" t="s">
        <v>65</v>
      </c>
      <c r="J3" s="6" t="s">
        <v>35</v>
      </c>
    </row>
    <row r="4" spans="1:10" ht="19.5" customHeight="1">
      <c r="A4" s="15">
        <v>1</v>
      </c>
      <c r="B4" s="16" t="s">
        <v>48</v>
      </c>
      <c r="C4" s="17" t="s">
        <v>49</v>
      </c>
      <c r="D4" s="18">
        <v>432.9</v>
      </c>
      <c r="E4" s="19">
        <v>130.95</v>
      </c>
      <c r="F4" s="20">
        <f aca="true" t="shared" si="0" ref="F4:F17">INT(D4*G4)</f>
        <v>5627700</v>
      </c>
      <c r="G4" s="21">
        <v>13000</v>
      </c>
      <c r="H4" s="22">
        <f aca="true" t="shared" si="1" ref="H4:H17">INT(F4/E4)</f>
        <v>42975</v>
      </c>
      <c r="I4" s="8" t="e">
        <f>#REF!-F4</f>
        <v>#REF!</v>
      </c>
      <c r="J4" s="8">
        <f>ROUNDDOWN((2000000*0.0525)+(2000000*0.042)+(F4-4000000)*0.0315,-3)</f>
        <v>240000</v>
      </c>
    </row>
    <row r="5" spans="1:10" ht="19.5" customHeight="1">
      <c r="A5" s="15">
        <v>2</v>
      </c>
      <c r="B5" s="16" t="s">
        <v>48</v>
      </c>
      <c r="C5" s="17" t="s">
        <v>50</v>
      </c>
      <c r="D5" s="18">
        <v>543.02</v>
      </c>
      <c r="E5" s="19">
        <v>164.26</v>
      </c>
      <c r="F5" s="20">
        <f t="shared" si="0"/>
        <v>7493676</v>
      </c>
      <c r="G5" s="21">
        <v>13800</v>
      </c>
      <c r="H5" s="22">
        <f t="shared" si="1"/>
        <v>45620</v>
      </c>
      <c r="I5" s="8" t="e">
        <f>#REF!-F5</f>
        <v>#REF!</v>
      </c>
      <c r="J5" s="8">
        <f aca="true" t="shared" si="2" ref="J5:J17">ROUNDDOWN((2000000*0.0525)+(2000000*0.042)+(F5-4000000)*0.0315,-3)</f>
        <v>299000</v>
      </c>
    </row>
    <row r="6" spans="1:10" ht="19.5" customHeight="1">
      <c r="A6" s="15">
        <v>3</v>
      </c>
      <c r="B6" s="16" t="s">
        <v>48</v>
      </c>
      <c r="C6" s="17" t="s">
        <v>51</v>
      </c>
      <c r="D6" s="18">
        <v>347.6</v>
      </c>
      <c r="E6" s="19">
        <v>105.15</v>
      </c>
      <c r="F6" s="20">
        <f t="shared" si="0"/>
        <v>5387800</v>
      </c>
      <c r="G6" s="21">
        <v>15500</v>
      </c>
      <c r="H6" s="22">
        <f t="shared" si="1"/>
        <v>51239</v>
      </c>
      <c r="I6" s="8" t="e">
        <f>#REF!-F6</f>
        <v>#REF!</v>
      </c>
      <c r="J6" s="8">
        <f t="shared" si="2"/>
        <v>232000</v>
      </c>
    </row>
    <row r="7" spans="1:10" ht="19.5" customHeight="1">
      <c r="A7" s="15">
        <v>4</v>
      </c>
      <c r="B7" s="16" t="s">
        <v>48</v>
      </c>
      <c r="C7" s="17" t="s">
        <v>52</v>
      </c>
      <c r="D7" s="18">
        <v>451.81</v>
      </c>
      <c r="E7" s="19">
        <v>136.67</v>
      </c>
      <c r="F7" s="20">
        <f t="shared" si="0"/>
        <v>6777150</v>
      </c>
      <c r="G7" s="21">
        <v>15000</v>
      </c>
      <c r="H7" s="22">
        <f t="shared" si="1"/>
        <v>49587</v>
      </c>
      <c r="I7" s="8" t="e">
        <f>#REF!-F7</f>
        <v>#REF!</v>
      </c>
      <c r="J7" s="8">
        <f t="shared" si="2"/>
        <v>276000</v>
      </c>
    </row>
    <row r="8" spans="1:10" ht="19.5" customHeight="1">
      <c r="A8" s="15">
        <v>5</v>
      </c>
      <c r="B8" s="16" t="s">
        <v>61</v>
      </c>
      <c r="C8" s="17" t="s">
        <v>53</v>
      </c>
      <c r="D8" s="18">
        <v>165.02</v>
      </c>
      <c r="E8" s="19">
        <v>49.92</v>
      </c>
      <c r="F8" s="20">
        <f t="shared" si="0"/>
        <v>2590814</v>
      </c>
      <c r="G8" s="21">
        <v>15700</v>
      </c>
      <c r="H8" s="22">
        <f t="shared" si="1"/>
        <v>51899</v>
      </c>
      <c r="I8" s="8" t="e">
        <f>#REF!-F8</f>
        <v>#REF!</v>
      </c>
      <c r="J8" s="8">
        <f t="shared" si="2"/>
        <v>144000</v>
      </c>
    </row>
    <row r="9" spans="1:10" ht="19.5" customHeight="1">
      <c r="A9" s="34">
        <v>6</v>
      </c>
      <c r="B9" s="35" t="s">
        <v>61</v>
      </c>
      <c r="C9" s="36" t="s">
        <v>54</v>
      </c>
      <c r="D9" s="37">
        <v>266.37</v>
      </c>
      <c r="E9" s="38">
        <v>80.58</v>
      </c>
      <c r="F9" s="39">
        <f t="shared" si="0"/>
        <v>4075461</v>
      </c>
      <c r="G9" s="40">
        <v>15300</v>
      </c>
      <c r="H9" s="41">
        <f t="shared" si="1"/>
        <v>50576</v>
      </c>
      <c r="I9" s="8" t="e">
        <f>#REF!-F9</f>
        <v>#REF!</v>
      </c>
      <c r="J9" s="8">
        <f t="shared" si="2"/>
        <v>191000</v>
      </c>
    </row>
    <row r="10" spans="1:10" ht="19.5" customHeight="1">
      <c r="A10" s="34">
        <v>7</v>
      </c>
      <c r="B10" s="35" t="s">
        <v>61</v>
      </c>
      <c r="C10" s="36" t="s">
        <v>55</v>
      </c>
      <c r="D10" s="37">
        <v>789.95</v>
      </c>
      <c r="E10" s="38">
        <v>238.96</v>
      </c>
      <c r="F10" s="39">
        <f t="shared" si="0"/>
        <v>10111360</v>
      </c>
      <c r="G10" s="40">
        <v>12800</v>
      </c>
      <c r="H10" s="41">
        <f t="shared" si="1"/>
        <v>42314</v>
      </c>
      <c r="I10" s="8" t="e">
        <f>#REF!-F10</f>
        <v>#REF!</v>
      </c>
      <c r="J10" s="8">
        <f t="shared" si="2"/>
        <v>381000</v>
      </c>
    </row>
    <row r="11" spans="1:10" ht="19.5" customHeight="1">
      <c r="A11" s="15">
        <v>8</v>
      </c>
      <c r="B11" s="16" t="s">
        <v>61</v>
      </c>
      <c r="C11" s="17" t="s">
        <v>56</v>
      </c>
      <c r="D11" s="18">
        <v>325.65</v>
      </c>
      <c r="E11" s="19">
        <v>98.51</v>
      </c>
      <c r="F11" s="20">
        <f t="shared" si="0"/>
        <v>3907800</v>
      </c>
      <c r="G11" s="21">
        <v>12000</v>
      </c>
      <c r="H11" s="22">
        <f t="shared" si="1"/>
        <v>39669</v>
      </c>
      <c r="I11" s="8" t="e">
        <f>#REF!-F11</f>
        <v>#REF!</v>
      </c>
      <c r="J11" s="8">
        <f t="shared" si="2"/>
        <v>186000</v>
      </c>
    </row>
    <row r="12" spans="1:10" ht="19.5" customHeight="1">
      <c r="A12" s="15">
        <v>9</v>
      </c>
      <c r="B12" s="16" t="s">
        <v>61</v>
      </c>
      <c r="C12" s="17" t="s">
        <v>57</v>
      </c>
      <c r="D12" s="18">
        <v>351.15</v>
      </c>
      <c r="E12" s="19">
        <v>106.22</v>
      </c>
      <c r="F12" s="20">
        <f t="shared" si="0"/>
        <v>5197020</v>
      </c>
      <c r="G12" s="21">
        <v>14800</v>
      </c>
      <c r="H12" s="22">
        <f t="shared" si="1"/>
        <v>48926</v>
      </c>
      <c r="I12" s="8" t="e">
        <f>#REF!-F12</f>
        <v>#REF!</v>
      </c>
      <c r="J12" s="8">
        <f t="shared" si="2"/>
        <v>226000</v>
      </c>
    </row>
    <row r="13" spans="1:10" ht="19.5" customHeight="1">
      <c r="A13" s="43" t="s">
        <v>66</v>
      </c>
      <c r="B13" s="16" t="s">
        <v>48</v>
      </c>
      <c r="C13" s="17" t="s">
        <v>67</v>
      </c>
      <c r="D13" s="18">
        <v>331.98</v>
      </c>
      <c r="E13" s="19">
        <v>100.42</v>
      </c>
      <c r="F13" s="20">
        <f t="shared" si="0"/>
        <v>4448532</v>
      </c>
      <c r="G13" s="21">
        <v>13400</v>
      </c>
      <c r="H13" s="22">
        <f t="shared" si="1"/>
        <v>44299</v>
      </c>
      <c r="I13" s="8" t="e">
        <f>#REF!-F13</f>
        <v>#REF!</v>
      </c>
      <c r="J13" s="8">
        <f t="shared" si="2"/>
        <v>203000</v>
      </c>
    </row>
    <row r="14" spans="1:10" ht="19.5" customHeight="1">
      <c r="A14" s="44" t="s">
        <v>68</v>
      </c>
      <c r="B14" s="35" t="s">
        <v>48</v>
      </c>
      <c r="C14" s="36" t="s">
        <v>69</v>
      </c>
      <c r="D14" s="37">
        <v>386.79</v>
      </c>
      <c r="E14" s="38">
        <v>117</v>
      </c>
      <c r="F14" s="39">
        <f t="shared" si="0"/>
        <v>5182986</v>
      </c>
      <c r="G14" s="40">
        <v>13400</v>
      </c>
      <c r="H14" s="41">
        <f t="shared" si="1"/>
        <v>44299</v>
      </c>
      <c r="I14" s="8"/>
      <c r="J14" s="8"/>
    </row>
    <row r="15" spans="1:10" ht="19.5" customHeight="1">
      <c r="A15" s="34">
        <v>11</v>
      </c>
      <c r="B15" s="35" t="s">
        <v>61</v>
      </c>
      <c r="C15" s="36" t="s">
        <v>58</v>
      </c>
      <c r="D15" s="37">
        <v>195.33</v>
      </c>
      <c r="E15" s="38">
        <v>59.09</v>
      </c>
      <c r="F15" s="39">
        <f t="shared" si="0"/>
        <v>3027615</v>
      </c>
      <c r="G15" s="40">
        <v>15500</v>
      </c>
      <c r="H15" s="41">
        <f t="shared" si="1"/>
        <v>51237</v>
      </c>
      <c r="I15" s="8" t="e">
        <f>#REF!-F15</f>
        <v>#REF!</v>
      </c>
      <c r="J15" s="8">
        <f t="shared" si="2"/>
        <v>158000</v>
      </c>
    </row>
    <row r="16" spans="1:10" ht="19.5" customHeight="1">
      <c r="A16" s="34">
        <v>12</v>
      </c>
      <c r="B16" s="35" t="s">
        <v>61</v>
      </c>
      <c r="C16" s="36" t="s">
        <v>59</v>
      </c>
      <c r="D16" s="37">
        <v>219.05</v>
      </c>
      <c r="E16" s="38">
        <v>66.26</v>
      </c>
      <c r="F16" s="39">
        <f t="shared" si="0"/>
        <v>3439085</v>
      </c>
      <c r="G16" s="40">
        <v>15700</v>
      </c>
      <c r="H16" s="41">
        <f t="shared" si="1"/>
        <v>51902</v>
      </c>
      <c r="I16" s="8" t="e">
        <f>#REF!-F16</f>
        <v>#REF!</v>
      </c>
      <c r="J16" s="8">
        <f t="shared" si="2"/>
        <v>171000</v>
      </c>
    </row>
    <row r="17" spans="1:10" ht="19.5" customHeight="1" thickBot="1">
      <c r="A17" s="15">
        <v>13</v>
      </c>
      <c r="B17" s="16" t="s">
        <v>48</v>
      </c>
      <c r="C17" s="17" t="s">
        <v>60</v>
      </c>
      <c r="D17" s="18">
        <v>250.95</v>
      </c>
      <c r="E17" s="19">
        <v>75.91</v>
      </c>
      <c r="F17" s="20">
        <f t="shared" si="0"/>
        <v>2281135</v>
      </c>
      <c r="G17" s="21">
        <v>9090</v>
      </c>
      <c r="H17" s="22">
        <f t="shared" si="1"/>
        <v>30050</v>
      </c>
      <c r="I17" s="8" t="e">
        <f>#REF!-F17</f>
        <v>#REF!</v>
      </c>
      <c r="J17" s="8">
        <f t="shared" si="2"/>
        <v>134000</v>
      </c>
    </row>
    <row r="18" spans="1:10" ht="19.5" customHeight="1" thickBot="1">
      <c r="A18" s="45" t="s">
        <v>29</v>
      </c>
      <c r="B18" s="46"/>
      <c r="C18" s="47"/>
      <c r="D18" s="18">
        <f>SUM(D4:D17)</f>
        <v>5057.570000000001</v>
      </c>
      <c r="E18" s="19">
        <f>SUM(E4:E17)</f>
        <v>1529.9</v>
      </c>
      <c r="F18" s="28">
        <f>SUM(F4:F17)</f>
        <v>69548134</v>
      </c>
      <c r="G18" s="29"/>
      <c r="H18" s="30"/>
      <c r="I18" s="10" t="e">
        <f>#REF!-F18</f>
        <v>#REF!</v>
      </c>
      <c r="J18" s="11">
        <f>SUM(J4:J17)</f>
        <v>2841000</v>
      </c>
    </row>
    <row r="19" spans="1:9" ht="19.5" customHeight="1">
      <c r="A19" s="42" t="s">
        <v>63</v>
      </c>
      <c r="B19" s="12"/>
      <c r="I19" s="1" t="s">
        <v>36</v>
      </c>
    </row>
    <row r="20" ht="19.5" customHeight="1"/>
  </sheetData>
  <sheetProtection/>
  <mergeCells count="8">
    <mergeCell ref="A18:C18"/>
    <mergeCell ref="A1:E1"/>
    <mergeCell ref="F1:I1"/>
    <mergeCell ref="A2:A3"/>
    <mergeCell ref="B2:C3"/>
    <mergeCell ref="D2:E2"/>
    <mergeCell ref="F2:F3"/>
    <mergeCell ref="G2:H2"/>
  </mergeCells>
  <printOptions/>
  <pageMargins left="0.5511811023622047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</dc:creator>
  <cp:keywords/>
  <dc:description/>
  <cp:lastModifiedBy>島田　英彦</cp:lastModifiedBy>
  <cp:lastPrinted>2015-06-30T09:24:57Z</cp:lastPrinted>
  <dcterms:created xsi:type="dcterms:W3CDTF">2006-08-29T02:27:00Z</dcterms:created>
  <dcterms:modified xsi:type="dcterms:W3CDTF">2017-02-16T08:30:50Z</dcterms:modified>
  <cp:category/>
  <cp:version/>
  <cp:contentType/>
  <cp:contentStatus/>
</cp:coreProperties>
</file>