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angyo-ls1f\企業立地推進班\00_庁内事務\20_要綱作成\01_島原でしてみんねテレワーク支援事業\02_様式\入力フォーム版\"/>
    </mc:Choice>
  </mc:AlternateContent>
  <xr:revisionPtr revIDLastSave="0" documentId="13_ncr:1_{1AE1F4E9-DA02-44F6-84AC-FD13A2A12090}" xr6:coauthVersionLast="43" xr6:coauthVersionMax="43" xr10:uidLastSave="{00000000-0000-0000-0000-000000000000}"/>
  <bookViews>
    <workbookView xWindow="810" yWindow="-120" windowWidth="19800" windowHeight="11760" xr2:uid="{714C7C37-3A9C-4744-A4EE-FBDBAD9E32C3}"/>
  </bookViews>
  <sheets>
    <sheet name="別紙1" sheetId="1" r:id="rId1"/>
    <sheet name="計算シート" sheetId="2" state="hidden" r:id="rId2"/>
  </sheets>
  <definedNames>
    <definedName name="_xlnm.Print_Area" localSheetId="0">別紙1!$A$1:$E$41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D17" i="1" l="1"/>
  <c r="B15" i="2" s="1"/>
  <c r="D18" i="1"/>
  <c r="C15" i="2" s="1"/>
  <c r="D15" i="2" l="1"/>
  <c r="D19" i="1" s="1"/>
  <c r="B7" i="2"/>
  <c r="D6" i="2"/>
  <c r="D5" i="2"/>
  <c r="D4" i="2"/>
  <c r="D3" i="2"/>
  <c r="F6" i="2"/>
  <c r="F5" i="2"/>
  <c r="F4" i="2"/>
  <c r="F3" i="2"/>
  <c r="H6" i="2" l="1"/>
  <c r="H4" i="2"/>
  <c r="H5" i="2"/>
  <c r="H3" i="2"/>
  <c r="D26" i="1" l="1"/>
  <c r="D28" i="1" s="1"/>
  <c r="D29" i="1" s="1"/>
</calcChain>
</file>

<file path=xl/sharedStrings.xml><?xml version="1.0" encoding="utf-8"?>
<sst xmlns="http://schemas.openxmlformats.org/spreadsheetml/2006/main" count="60" uniqueCount="59">
  <si>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</si>
  <si>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島原市長　様</t>
    <rPh sb="0" eb="4">
      <t>シマバラシチョウ</t>
    </rPh>
    <rPh sb="5" eb="6">
      <t>サマ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</si>
  <si>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</si>
  <si>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</si>
  <si>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申　請　額　計　算　書</t>
    <rPh sb="0" eb="1">
      <t>サル</t>
    </rPh>
    <rPh sb="2" eb="3">
      <t>ショウ</t>
    </rPh>
    <rPh sb="4" eb="5">
      <t>ガク</t>
    </rPh>
    <rPh sb="6" eb="7">
      <t>ケイ</t>
    </rPh>
    <rPh sb="8" eb="9">
      <t>サン</t>
    </rPh>
    <rPh sb="10" eb="11">
      <t>ショ</t>
    </rPh>
    <phoneticPr fontId="1"/>
  </si>
  <si>
    <t>　島原でしてみんねテレワーク支援補助金に関して、以下のとおり補助金を申請します。</t>
    <rPh sb="1" eb="3">
      <t>シマバラ</t>
    </rPh>
    <rPh sb="14" eb="16">
      <t>シエン</t>
    </rPh>
    <rPh sb="16" eb="19">
      <t>ホジョキン</t>
    </rPh>
    <rPh sb="20" eb="21">
      <t>カン</t>
    </rPh>
    <rPh sb="24" eb="26">
      <t>イカ</t>
    </rPh>
    <rPh sb="30" eb="33">
      <t>ホジョキン</t>
    </rPh>
    <rPh sb="34" eb="36">
      <t>シンセイ</t>
    </rPh>
    <phoneticPr fontId="1"/>
  </si>
  <si>
    <t>往路航空券の額　A</t>
    <rPh sb="0" eb="2">
      <t>オウロ</t>
    </rPh>
    <rPh sb="2" eb="5">
      <t>コウクウケン</t>
    </rPh>
    <rPh sb="6" eb="7">
      <t>ガク</t>
    </rPh>
    <phoneticPr fontId="1"/>
  </si>
  <si>
    <t>復路航空券の額　B</t>
    <rPh sb="0" eb="2">
      <t>フクロ</t>
    </rPh>
    <rPh sb="2" eb="5">
      <t>コウクウケン</t>
    </rPh>
    <rPh sb="6" eb="7">
      <t>ガク</t>
    </rPh>
    <phoneticPr fontId="1"/>
  </si>
  <si>
    <t>夕食・朝食付</t>
    <rPh sb="0" eb="2">
      <t>ユウショク</t>
    </rPh>
    <rPh sb="3" eb="5">
      <t>チョウショク</t>
    </rPh>
    <rPh sb="5" eb="6">
      <t>ツ</t>
    </rPh>
    <phoneticPr fontId="1"/>
  </si>
  <si>
    <t>夕食付</t>
    <rPh sb="0" eb="2">
      <t>ユウショク</t>
    </rPh>
    <rPh sb="2" eb="3">
      <t>ツキ</t>
    </rPh>
    <phoneticPr fontId="1"/>
  </si>
  <si>
    <t>朝食付き</t>
    <rPh sb="0" eb="2">
      <t>チョウショク</t>
    </rPh>
    <rPh sb="2" eb="3">
      <t>ツ</t>
    </rPh>
    <phoneticPr fontId="1"/>
  </si>
  <si>
    <t>食事無し</t>
    <rPh sb="0" eb="2">
      <t>ショクジ</t>
    </rPh>
    <rPh sb="2" eb="3">
      <t>ナ</t>
    </rPh>
    <phoneticPr fontId="1"/>
  </si>
  <si>
    <t>TRUE/FALSE</t>
    <phoneticPr fontId="1"/>
  </si>
  <si>
    <t>項目</t>
    <rPh sb="0" eb="2">
      <t>コウモク</t>
    </rPh>
    <phoneticPr fontId="1"/>
  </si>
  <si>
    <t>みなし航空運賃</t>
    <rPh sb="3" eb="5">
      <t>コウクウ</t>
    </rPh>
    <rPh sb="5" eb="7">
      <t>ウンチン</t>
    </rPh>
    <phoneticPr fontId="1"/>
  </si>
  <si>
    <t>宿泊数</t>
    <rPh sb="0" eb="2">
      <t>シュクハク</t>
    </rPh>
    <rPh sb="2" eb="3">
      <t>スウ</t>
    </rPh>
    <phoneticPr fontId="1"/>
  </si>
  <si>
    <t>宿泊代金</t>
    <rPh sb="0" eb="2">
      <t>シュクハク</t>
    </rPh>
    <rPh sb="2" eb="4">
      <t>ダイキン</t>
    </rPh>
    <phoneticPr fontId="1"/>
  </si>
  <si>
    <t>パック料金</t>
    <rPh sb="3" eb="5">
      <t>リョウキン</t>
    </rPh>
    <phoneticPr fontId="1"/>
  </si>
  <si>
    <t>食事を選択してください</t>
    <rPh sb="0" eb="2">
      <t>ショクジ</t>
    </rPh>
    <rPh sb="3" eb="5">
      <t>センタク</t>
    </rPh>
    <phoneticPr fontId="1"/>
  </si>
  <si>
    <t>自動計算されます</t>
    <rPh sb="0" eb="2">
      <t>ジドウ</t>
    </rPh>
    <rPh sb="2" eb="4">
      <t>ケイサン</t>
    </rPh>
    <phoneticPr fontId="1"/>
  </si>
  <si>
    <t>食事を一つだけ選択してください</t>
    <rPh sb="0" eb="2">
      <t>ショクジ</t>
    </rPh>
    <rPh sb="3" eb="4">
      <t>ヒト</t>
    </rPh>
    <rPh sb="7" eb="9">
      <t>センタク</t>
    </rPh>
    <phoneticPr fontId="1"/>
  </si>
  <si>
    <t>氏       名</t>
    <rPh sb="0" eb="1">
      <t>シ</t>
    </rPh>
    <rPh sb="8" eb="9">
      <t>メイ</t>
    </rPh>
    <phoneticPr fontId="1"/>
  </si>
  <si>
    <t>申請者　住       所</t>
    <rPh sb="0" eb="3">
      <t>シンセイシャ</t>
    </rPh>
    <rPh sb="4" eb="5">
      <t>ジュウ</t>
    </rPh>
    <rPh sb="12" eb="13">
      <t>ショ</t>
    </rPh>
    <phoneticPr fontId="1"/>
  </si>
  <si>
    <t>パック旅行に夕食代金及び朝食代金が含まれている場合の計算</t>
    <rPh sb="3" eb="5">
      <t>リョコウ</t>
    </rPh>
    <rPh sb="6" eb="8">
      <t>ユウショク</t>
    </rPh>
    <rPh sb="8" eb="10">
      <t>ダイキン</t>
    </rPh>
    <rPh sb="10" eb="11">
      <t>オヨ</t>
    </rPh>
    <rPh sb="12" eb="14">
      <t>チョウショク</t>
    </rPh>
    <rPh sb="14" eb="16">
      <t>ダイキン</t>
    </rPh>
    <rPh sb="17" eb="18">
      <t>フク</t>
    </rPh>
    <rPh sb="23" eb="25">
      <t>バアイ</t>
    </rPh>
    <rPh sb="26" eb="28">
      <t>ケイサン</t>
    </rPh>
    <phoneticPr fontId="1"/>
  </si>
  <si>
    <t>パック旅行に夕食代金が含まれている場合の計算</t>
    <rPh sb="3" eb="5">
      <t>リョコウ</t>
    </rPh>
    <rPh sb="6" eb="8">
      <t>ユウショク</t>
    </rPh>
    <rPh sb="8" eb="10">
      <t>ダイキン</t>
    </rPh>
    <rPh sb="11" eb="12">
      <t>フク</t>
    </rPh>
    <rPh sb="17" eb="19">
      <t>バアイ</t>
    </rPh>
    <rPh sb="20" eb="22">
      <t>ケイサン</t>
    </rPh>
    <phoneticPr fontId="1"/>
  </si>
  <si>
    <t>パック旅行に朝食代金が含まれている場合の計算</t>
    <rPh sb="3" eb="5">
      <t>リョコウ</t>
    </rPh>
    <rPh sb="6" eb="8">
      <t>チョウショク</t>
    </rPh>
    <rPh sb="8" eb="10">
      <t>ダイキン</t>
    </rPh>
    <rPh sb="11" eb="12">
      <t>フク</t>
    </rPh>
    <rPh sb="17" eb="19">
      <t>バアイ</t>
    </rPh>
    <rPh sb="20" eb="22">
      <t>ケイサン</t>
    </rPh>
    <phoneticPr fontId="1"/>
  </si>
  <si>
    <t>パック旅行に夕食代金及び朝食代金が含まれていない場合の計算</t>
    <rPh sb="3" eb="5">
      <t>リョコウ</t>
    </rPh>
    <rPh sb="6" eb="8">
      <t>ユウショク</t>
    </rPh>
    <rPh sb="8" eb="10">
      <t>ダイキン</t>
    </rPh>
    <rPh sb="10" eb="11">
      <t>オヨ</t>
    </rPh>
    <rPh sb="12" eb="14">
      <t>チョウショク</t>
    </rPh>
    <rPh sb="14" eb="16">
      <t>ダイキン</t>
    </rPh>
    <rPh sb="17" eb="18">
      <t>フク</t>
    </rPh>
    <rPh sb="24" eb="26">
      <t>バアイ</t>
    </rPh>
    <rPh sb="27" eb="29">
      <t>ケイサン</t>
    </rPh>
    <phoneticPr fontId="1"/>
  </si>
  <si>
    <t>みなし航空運賃計算表</t>
    <rPh sb="3" eb="5">
      <t>コウクウ</t>
    </rPh>
    <rPh sb="5" eb="7">
      <t>ウンチン</t>
    </rPh>
    <rPh sb="7" eb="9">
      <t>ケイサン</t>
    </rPh>
    <rPh sb="9" eb="10">
      <t>ヒョウ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</si>
  <si>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</si>
  <si>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のセルに入力してください。</t>
    <rPh sb="4" eb="6">
      <t>ニュウリョク</t>
    </rPh>
    <phoneticPr fontId="1"/>
  </si>
  <si>
    <t>A+B</t>
    <phoneticPr fontId="1"/>
  </si>
  <si>
    <t>C</t>
    <phoneticPr fontId="1"/>
  </si>
  <si>
    <t>D</t>
    <phoneticPr fontId="1"/>
  </si>
  <si>
    <t>※C、Dは20,000円を上限とし、A、Bの額を超えてはならない。</t>
    <rPh sb="11" eb="12">
      <t>エン</t>
    </rPh>
    <rPh sb="13" eb="15">
      <t>ジョウゲン</t>
    </rPh>
    <rPh sb="22" eb="23">
      <t>ガク</t>
    </rPh>
    <rPh sb="24" eb="25">
      <t>コ</t>
    </rPh>
    <phoneticPr fontId="1"/>
  </si>
  <si>
    <t>パック旅行料金額　F</t>
    <rPh sb="3" eb="5">
      <t>リョコウ</t>
    </rPh>
    <rPh sb="5" eb="7">
      <t>リョウキン</t>
    </rPh>
    <rPh sb="7" eb="8">
      <t>ガク</t>
    </rPh>
    <phoneticPr fontId="1"/>
  </si>
  <si>
    <t>宿泊数　　　　　　G</t>
    <rPh sb="0" eb="2">
      <t>シュクハク</t>
    </rPh>
    <rPh sb="2" eb="3">
      <t>スウ</t>
    </rPh>
    <phoneticPr fontId="1"/>
  </si>
  <si>
    <t>※Hは本市規定（下表）にて計算</t>
    <rPh sb="3" eb="5">
      <t>ホンシ</t>
    </rPh>
    <rPh sb="5" eb="7">
      <t>キテイ</t>
    </rPh>
    <rPh sb="8" eb="10">
      <t>カヒョウ</t>
    </rPh>
    <rPh sb="13" eb="15">
      <t>ケイサン</t>
    </rPh>
    <phoneticPr fontId="1"/>
  </si>
  <si>
    <t>　　　（パック料金代ー9,800円×宿泊数）× 1/2＝みなし航空運賃（片道）</t>
    <rPh sb="7" eb="9">
      <t>リョウキン</t>
    </rPh>
    <rPh sb="9" eb="10">
      <t>ダイ</t>
    </rPh>
    <rPh sb="16" eb="17">
      <t>エン</t>
    </rPh>
    <rPh sb="18" eb="20">
      <t>シュクハク</t>
    </rPh>
    <rPh sb="20" eb="21">
      <t>スウ</t>
    </rPh>
    <rPh sb="31" eb="33">
      <t>コウクウ</t>
    </rPh>
    <rPh sb="33" eb="35">
      <t>ウンチン</t>
    </rPh>
    <rPh sb="36" eb="38">
      <t>カタミチ</t>
    </rPh>
    <phoneticPr fontId="1"/>
  </si>
  <si>
    <t>　　　（パック料金代ー9,000円×宿泊数）× 1/2＝みなし航空運賃（片道）</t>
    <rPh sb="7" eb="9">
      <t>リョウキン</t>
    </rPh>
    <rPh sb="9" eb="10">
      <t>ダイ</t>
    </rPh>
    <rPh sb="16" eb="17">
      <t>エン</t>
    </rPh>
    <rPh sb="18" eb="20">
      <t>シュクハク</t>
    </rPh>
    <rPh sb="20" eb="21">
      <t>スウ</t>
    </rPh>
    <rPh sb="31" eb="33">
      <t>コウクウ</t>
    </rPh>
    <rPh sb="33" eb="35">
      <t>ウンチン</t>
    </rPh>
    <rPh sb="36" eb="38">
      <t>カタミチ</t>
    </rPh>
    <phoneticPr fontId="1"/>
  </si>
  <si>
    <t>　　　（パック料金代ー8,200円×宿泊数）× 1/2＝みなし航空運賃（片道）</t>
    <rPh sb="7" eb="9">
      <t>リョウキン</t>
    </rPh>
    <rPh sb="9" eb="10">
      <t>ダイ</t>
    </rPh>
    <rPh sb="16" eb="17">
      <t>エン</t>
    </rPh>
    <rPh sb="18" eb="20">
      <t>シュクハク</t>
    </rPh>
    <rPh sb="20" eb="21">
      <t>スウ</t>
    </rPh>
    <rPh sb="31" eb="33">
      <t>コウクウ</t>
    </rPh>
    <rPh sb="33" eb="35">
      <t>ウンチン</t>
    </rPh>
    <rPh sb="36" eb="38">
      <t>カタミチ</t>
    </rPh>
    <phoneticPr fontId="1"/>
  </si>
  <si>
    <t>　　　（パック料金代ー7,400円×宿泊数）× 1/2＝みなし航空運賃（片道）</t>
    <rPh sb="7" eb="9">
      <t>リョウキン</t>
    </rPh>
    <rPh sb="9" eb="10">
      <t>ダイ</t>
    </rPh>
    <rPh sb="16" eb="17">
      <t>エン</t>
    </rPh>
    <rPh sb="18" eb="20">
      <t>シュクハク</t>
    </rPh>
    <rPh sb="20" eb="21">
      <t>スウ</t>
    </rPh>
    <rPh sb="31" eb="33">
      <t>コウクウ</t>
    </rPh>
    <rPh sb="33" eb="35">
      <t>ウンチン</t>
    </rPh>
    <rPh sb="36" eb="38">
      <t>カタミチ</t>
    </rPh>
    <phoneticPr fontId="1"/>
  </si>
  <si>
    <t>片道計算係数</t>
    <rPh sb="0" eb="2">
      <t>カタミチ</t>
    </rPh>
    <rPh sb="2" eb="4">
      <t>ケイサン</t>
    </rPh>
    <rPh sb="4" eb="6">
      <t>ケイスウ</t>
    </rPh>
    <phoneticPr fontId="1"/>
  </si>
  <si>
    <t>TRUE/FALSE</t>
    <phoneticPr fontId="1"/>
  </si>
  <si>
    <t>項目</t>
    <rPh sb="0" eb="2">
      <t>コウモク</t>
    </rPh>
    <phoneticPr fontId="1"/>
  </si>
  <si>
    <t>チェックマークを入れてください</t>
    <rPh sb="8" eb="9">
      <t>イ</t>
    </rPh>
    <phoneticPr fontId="1"/>
  </si>
  <si>
    <t>↑TRUEの数（チェックマークの数）</t>
    <rPh sb="16" eb="17">
      <t>カズ</t>
    </rPh>
    <phoneticPr fontId="1"/>
  </si>
  <si>
    <t>チェックは一つだけにしてください</t>
    <rPh sb="5" eb="6">
      <t>ヒト</t>
    </rPh>
    <phoneticPr fontId="1"/>
  </si>
  <si>
    <t>※Iは20,000円を上限とし、Hの額を超えてはならない。</t>
    <rPh sb="9" eb="10">
      <t>エン</t>
    </rPh>
    <rPh sb="11" eb="13">
      <t>ジョウゲン</t>
    </rPh>
    <rPh sb="18" eb="19">
      <t>ガク</t>
    </rPh>
    <rPh sb="20" eb="21">
      <t>コ</t>
    </rPh>
    <phoneticPr fontId="1"/>
  </si>
  <si>
    <t>片道分のみ対象</t>
    <rPh sb="0" eb="2">
      <t>カタミチ</t>
    </rPh>
    <rPh sb="2" eb="3">
      <t>ブン</t>
    </rPh>
    <rPh sb="5" eb="7">
      <t>タイショウ</t>
    </rPh>
    <phoneticPr fontId="1"/>
  </si>
  <si>
    <t>往復分対象</t>
    <rPh sb="0" eb="2">
      <t>オウフク</t>
    </rPh>
    <rPh sb="2" eb="3">
      <t>ブン</t>
    </rPh>
    <rPh sb="3" eb="5">
      <t>タイショウ</t>
    </rPh>
    <phoneticPr fontId="1"/>
  </si>
  <si>
    <t>対象区間を選択してください</t>
    <rPh sb="0" eb="2">
      <t>タイショウ</t>
    </rPh>
    <rPh sb="2" eb="4">
      <t>クカン</t>
    </rPh>
    <rPh sb="5" eb="7">
      <t>センタク</t>
    </rPh>
    <phoneticPr fontId="1"/>
  </si>
  <si>
    <t>みなし往復航空運賃（片道）　H</t>
    <rPh sb="3" eb="5">
      <t>オウフク</t>
    </rPh>
    <rPh sb="5" eb="7">
      <t>コウクウ</t>
    </rPh>
    <rPh sb="7" eb="9">
      <t>ウンチン</t>
    </rPh>
    <rPh sb="10" eb="12">
      <t>カタミチ</t>
    </rPh>
    <phoneticPr fontId="1"/>
  </si>
  <si>
    <t>往路航空券の補助対象金額　C</t>
    <rPh sb="0" eb="2">
      <t>オウロ</t>
    </rPh>
    <rPh sb="2" eb="5">
      <t>コウクウケン</t>
    </rPh>
    <rPh sb="6" eb="8">
      <t>ホジョ</t>
    </rPh>
    <rPh sb="8" eb="10">
      <t>タイショウ</t>
    </rPh>
    <rPh sb="10" eb="12">
      <t>キンガク</t>
    </rPh>
    <phoneticPr fontId="1"/>
  </si>
  <si>
    <t>復路航空券の補助対象金額　D</t>
    <rPh sb="0" eb="2">
      <t>フクロ</t>
    </rPh>
    <rPh sb="2" eb="5">
      <t>コウクウケン</t>
    </rPh>
    <rPh sb="6" eb="8">
      <t>ホジョ</t>
    </rPh>
    <rPh sb="8" eb="10">
      <t>タイショウ</t>
    </rPh>
    <rPh sb="10" eb="12">
      <t>キンガク</t>
    </rPh>
    <phoneticPr fontId="1"/>
  </si>
  <si>
    <t>補助金申請額　　E(＝C+D)</t>
    <rPh sb="0" eb="3">
      <t>ホジョキン</t>
    </rPh>
    <rPh sb="3" eb="6">
      <t>シンセイガク</t>
    </rPh>
    <phoneticPr fontId="1"/>
  </si>
  <si>
    <t>片道当たりの補助対象金額　I</t>
    <rPh sb="0" eb="2">
      <t>カタミチ</t>
    </rPh>
    <rPh sb="2" eb="3">
      <t>ア</t>
    </rPh>
    <rPh sb="6" eb="8">
      <t>ホジョ</t>
    </rPh>
    <rPh sb="8" eb="10">
      <t>タイショウ</t>
    </rPh>
    <rPh sb="10" eb="12">
      <t>キンガク</t>
    </rPh>
    <rPh sb="11" eb="12">
      <t>ガク</t>
    </rPh>
    <phoneticPr fontId="1"/>
  </si>
  <si>
    <t>補助金申請額　　　J（＝２×I）</t>
    <rPh sb="0" eb="3">
      <t>ホジョキン</t>
    </rPh>
    <rPh sb="3" eb="5">
      <t>シンセイ</t>
    </rPh>
    <rPh sb="5" eb="6">
      <t>ガク</t>
    </rPh>
    <phoneticPr fontId="1"/>
  </si>
  <si>
    <t>(1) 補助金申請額算出内訳</t>
    <rPh sb="4" eb="7">
      <t>ホジョキン</t>
    </rPh>
    <rPh sb="7" eb="10">
      <t>シンセイガク</t>
    </rPh>
    <rPh sb="10" eb="12">
      <t>サンシュツ</t>
    </rPh>
    <rPh sb="12" eb="14">
      <t>ウチワケ</t>
    </rPh>
    <phoneticPr fontId="1"/>
  </si>
  <si>
    <t>(2) 補助金申請書算出内訳（パック旅行利用時）</t>
    <rPh sb="4" eb="7">
      <t>ホジョキン</t>
    </rPh>
    <rPh sb="7" eb="9">
      <t>シンセイ</t>
    </rPh>
    <rPh sb="9" eb="10">
      <t>ショ</t>
    </rPh>
    <rPh sb="10" eb="12">
      <t>サンシュツ</t>
    </rPh>
    <rPh sb="12" eb="14">
      <t>ウチワケ</t>
    </rPh>
    <rPh sb="18" eb="20">
      <t>リョコウ</t>
    </rPh>
    <rPh sb="20" eb="22">
      <t>リヨウ</t>
    </rPh>
    <rPh sb="22" eb="2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</si>
</sst>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円&quot;"/>
    <numFmt numFmtId="177" formatCode="0\ &quot;日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9"/>
      <color rgb="FF000000"/>
      <name val="Meiryo UI"/>
      <family val="3"/>
      <charset val="128"/>
    </font>
    <font>
      <b/>
      <sz val="11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3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right" vertical="center"/>
    </xf>
    <xf numFmtId="0" fontId="2" fillId="4" borderId="9" xfId="0" applyFont="1" applyFill="1" applyBorder="1">
      <alignment vertical="center"/>
    </xf>
    <xf numFmtId="0" fontId="2" fillId="4" borderId="0" xfId="0" applyFont="1" applyFill="1" applyAlignment="1">
      <alignment horizontal="centerContinuous" vertical="center"/>
    </xf>
    <xf numFmtId="0" fontId="2" fillId="4" borderId="2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3" borderId="2" xfId="0" applyFont="1" applyFill="1" applyBorder="1" applyProtection="1">
      <alignment vertical="center"/>
      <protection locked="0"/>
    </xf>
    <xf numFmtId="0" fontId="2" fillId="3" borderId="3" xfId="0" applyFont="1" applyFill="1" applyBorder="1" applyProtection="1">
      <alignment vertical="center"/>
      <protection locked="0"/>
    </xf>
    <xf numFmtId="0" fontId="2" fillId="3" borderId="4" xfId="0" applyFont="1" applyFill="1" applyBorder="1" applyProtection="1">
      <alignment vertical="center"/>
      <protection locked="0"/>
    </xf>
    <xf numFmtId="176" fontId="2" fillId="3" borderId="1" xfId="0" applyNumberFormat="1" applyFont="1" applyFill="1" applyBorder="1" applyProtection="1">
      <alignment vertical="center"/>
      <protection locked="0"/>
    </xf>
    <xf numFmtId="176" fontId="2" fillId="4" borderId="1" xfId="0" applyNumberFormat="1" applyFont="1" applyFill="1" applyBorder="1" applyAlignment="1">
      <alignment horizontal="right" vertical="center"/>
    </xf>
    <xf numFmtId="176" fontId="2" fillId="4" borderId="11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Protection="1">
      <alignment vertical="center"/>
      <protection locked="0"/>
    </xf>
    <xf numFmtId="176" fontId="2" fillId="4" borderId="0" xfId="0" applyNumberFormat="1" applyFont="1" applyFill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5" borderId="14" xfId="0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4" xfId="0" applyFont="1" applyFill="1" applyBorder="1">
      <alignment vertical="center"/>
    </xf>
    <xf numFmtId="176" fontId="4" fillId="4" borderId="1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4" fontId="2" fillId="3" borderId="0" xfId="0" applyNumberFormat="1" applyFont="1" applyFill="1" applyAlignment="1" applyProtection="1">
      <alignment horizontal="right" vertical="center"/>
      <protection locked="0"/>
    </xf>
    <xf numFmtId="0" fontId="2" fillId="3" borderId="9" xfId="0" applyFont="1" applyFill="1" applyBorder="1" applyProtection="1">
      <alignment vertical="center"/>
      <protection locked="0"/>
    </xf>
    <xf numFmtId="0" fontId="2" fillId="3" borderId="3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計算シート!$B$3" lockText="1" noThreeD="1"/>
</file>

<file path=xl/ctrlProps/ctrlProp2.xml><?xml version="1.0" encoding="utf-8"?>
<formControlPr xmlns="http://schemas.microsoft.com/office/spreadsheetml/2009/9/main" objectType="CheckBox" fmlaLink="計算シート!$B$4" lockText="1" noThreeD="1"/>
</file>

<file path=xl/ctrlProps/ctrlProp3.xml><?xml version="1.0" encoding="utf-8"?>
<formControlPr xmlns="http://schemas.microsoft.com/office/spreadsheetml/2009/9/main" objectType="CheckBox" fmlaLink="計算シート!$B$5" lockText="1" noThreeD="1"/>
</file>

<file path=xl/ctrlProps/ctrlProp4.xml><?xml version="1.0" encoding="utf-8"?>
<formControlPr xmlns="http://schemas.microsoft.com/office/spreadsheetml/2009/9/main" objectType="CheckBox" fmlaLink="計算シート!$B$6" lockText="1" noThreeD="1"/>
</file>

<file path=xl/ctrlProps/ctrlProp5.xml><?xml version="1.0" encoding="utf-8"?>
<formControlPr xmlns="http://schemas.microsoft.com/office/spreadsheetml/2009/9/main" objectType="CheckBox" fmlaLink="計算シート!$B$19" lockText="1" noThreeD="1"/>
</file>

<file path=xl/ctrlProps/ctrlProp6.xml><?xml version="1.0" encoding="utf-8"?>
<formControlPr xmlns="http://schemas.microsoft.com/office/spreadsheetml/2009/9/main" objectType="CheckBox" fmlaLink="計算シート!$B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22</xdr:row>
          <xdr:rowOff>104775</xdr:rowOff>
        </xdr:from>
        <xdr:to>
          <xdr:col>1</xdr:col>
          <xdr:colOff>1428750</xdr:colOff>
          <xdr:row>24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夕食・朝食付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1543050</xdr:colOff>
          <xdr:row>23</xdr:row>
          <xdr:rowOff>0</xdr:rowOff>
        </xdr:from>
        <xdr:to>
          <xdr:col>1</xdr:col>
          <xdr:colOff>2152650</xdr:colOff>
          <xdr:row>24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219075</xdr:rowOff>
        </xdr:from>
        <xdr:to>
          <xdr:col>3</xdr:col>
          <xdr:colOff>523875</xdr:colOff>
          <xdr:row>24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981075</xdr:colOff>
          <xdr:row>23</xdr:row>
          <xdr:rowOff>19050</xdr:rowOff>
        </xdr:from>
        <xdr:to>
          <xdr:col>3</xdr:col>
          <xdr:colOff>2238375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食事無し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209550</xdr:rowOff>
        </xdr:from>
        <xdr:to>
          <xdr:col>2</xdr:col>
          <xdr:colOff>38100</xdr:colOff>
          <xdr:row>27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往路又は復路の１区間のみの航空運賃が対象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4</xdr:col>
          <xdr:colOff>180975</xdr:colOff>
          <xdr:row>27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往路及び復路の両区間の航空運賃が対象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2C939-4CEE-4431-8D2B-6BB1163420AC}">
  <sheetPr codeName="Sheet1"/>
  <dimension ref="A1:H41"/>
  <sheetViews>
    <sheetView tabSelected="1" zoomScale="115" zoomScaleNormal="115" zoomScaleSheetLayoutView="115" workbookViewId="0">
      <selection activeCell="D23" sqref="D23"/>
    </sheetView>
  </sheetViews>
  <sheetFormatPr defaultRowHeight="18" x14ac:dyDescent="0.4"/>
  <cols>
    <col min="1" max="1" width="5.375" style="11" customWidth="1"/>
    <col min="2" max="2" width="33.375" style="11" customWidth="1"/>
    <col min="3" max="3" width="1.375" style="11" customWidth="1"/>
    <col min="4" max="4" width="31" style="11" customWidth="1"/>
    <col min="5" max="6" width="5.375" style="11" customWidth="1"/>
    <col min="7" max="7" width="7.25" style="11" customWidth="1"/>
    <col min="8" max="8" width="9.875" style="11" bestFit="1" customWidth="1"/>
    <col min="9" max="16384" width="9" style="11"/>
  </cols>
  <sheetData>
    <row r="1" spans="1:8" x14ac:dyDescent="0.4">
      <c r="A1" s="11" t="s">
        <v>0</v>
      </c>
    </row>
    <row r="2" spans="1:8" ht="18.75" customHeight="1" x14ac:dyDescent="0.4">
      <c r="D2" s="43" t="s">
        <v>28</v>
      </c>
      <c r="E2" s="43"/>
      <c r="G2" s="10"/>
      <c r="H2" s="11" t="s">
        <v>29</v>
      </c>
    </row>
    <row r="3" spans="1:8" x14ac:dyDescent="0.4">
      <c r="A3" s="11" t="s">
        <v>1</v>
      </c>
    </row>
    <row r="4" spans="1:8" x14ac:dyDescent="0.4">
      <c r="B4" s="12" t="s">
        <v>22</v>
      </c>
      <c r="C4" s="12"/>
      <c r="D4" s="44"/>
      <c r="E4" s="44"/>
    </row>
    <row r="5" spans="1:8" x14ac:dyDescent="0.4">
      <c r="B5" s="12"/>
      <c r="C5" s="12"/>
      <c r="D5" s="45"/>
      <c r="E5" s="45"/>
    </row>
    <row r="6" spans="1:8" x14ac:dyDescent="0.4">
      <c r="B6" s="12" t="s">
        <v>21</v>
      </c>
      <c r="C6" s="12"/>
      <c r="D6" s="45"/>
      <c r="E6" s="45"/>
    </row>
    <row r="7" spans="1:8" x14ac:dyDescent="0.4">
      <c r="B7" s="12" t="s">
        <v>2</v>
      </c>
      <c r="C7" s="12"/>
      <c r="D7" s="45"/>
      <c r="E7" s="45"/>
    </row>
    <row r="8" spans="1:8" x14ac:dyDescent="0.4">
      <c r="B8" s="12" t="s">
        <v>3</v>
      </c>
      <c r="C8" s="12"/>
      <c r="D8" s="45"/>
      <c r="E8" s="45"/>
    </row>
    <row r="10" spans="1:8" x14ac:dyDescent="0.4">
      <c r="A10" s="41" t="s">
        <v>4</v>
      </c>
      <c r="B10" s="41"/>
      <c r="C10" s="41"/>
      <c r="D10" s="41"/>
      <c r="E10" s="41"/>
      <c r="F10" s="14"/>
    </row>
    <row r="12" spans="1:8" x14ac:dyDescent="0.4">
      <c r="A12" s="11" t="s">
        <v>5</v>
      </c>
    </row>
    <row r="14" spans="1:8" x14ac:dyDescent="0.4">
      <c r="A14" s="11" t="s">
        <v>57</v>
      </c>
    </row>
    <row r="15" spans="1:8" x14ac:dyDescent="0.4">
      <c r="B15" s="15" t="s">
        <v>6</v>
      </c>
      <c r="C15" s="16"/>
      <c r="D15" s="26"/>
      <c r="E15" s="17"/>
    </row>
    <row r="16" spans="1:8" x14ac:dyDescent="0.4">
      <c r="B16" s="15" t="s">
        <v>7</v>
      </c>
      <c r="C16" s="16"/>
      <c r="D16" s="26"/>
      <c r="E16" s="17"/>
    </row>
    <row r="17" spans="1:8" x14ac:dyDescent="0.4">
      <c r="B17" s="15" t="s">
        <v>52</v>
      </c>
      <c r="C17" s="16"/>
      <c r="D17" s="27" t="str">
        <f>IF(D15=0,計算シート!H10,IF(D15&gt;20000,20000,D15))</f>
        <v>自動計算されます</v>
      </c>
      <c r="E17" s="17"/>
    </row>
    <row r="18" spans="1:8" x14ac:dyDescent="0.4">
      <c r="B18" s="15" t="s">
        <v>53</v>
      </c>
      <c r="C18" s="16"/>
      <c r="D18" s="27" t="str">
        <f>IF(D16=0,計算シート!H10,IF(D16&gt;20000,20000,D16))</f>
        <v>自動計算されます</v>
      </c>
      <c r="E18" s="17"/>
    </row>
    <row r="19" spans="1:8" x14ac:dyDescent="0.4">
      <c r="B19" s="38" t="s">
        <v>54</v>
      </c>
      <c r="C19" s="39"/>
      <c r="D19" s="40" t="str">
        <f>IF(計算シート!D15=0,計算シート!H10,計算シート!D15)</f>
        <v>自動計算されます</v>
      </c>
      <c r="E19" s="17"/>
      <c r="H19" s="30"/>
    </row>
    <row r="20" spans="1:8" x14ac:dyDescent="0.4">
      <c r="B20" s="17" t="s">
        <v>33</v>
      </c>
      <c r="C20" s="17"/>
    </row>
    <row r="22" spans="1:8" x14ac:dyDescent="0.4">
      <c r="A22" s="11" t="s">
        <v>58</v>
      </c>
    </row>
    <row r="23" spans="1:8" x14ac:dyDescent="0.4">
      <c r="B23" s="15" t="s">
        <v>34</v>
      </c>
      <c r="C23" s="16"/>
      <c r="D23" s="26"/>
      <c r="E23" s="17"/>
    </row>
    <row r="24" spans="1:8" x14ac:dyDescent="0.4">
      <c r="B24" s="23"/>
      <c r="C24" s="24"/>
      <c r="D24" s="25"/>
      <c r="E24" s="17"/>
    </row>
    <row r="25" spans="1:8" x14ac:dyDescent="0.4">
      <c r="B25" s="15" t="s">
        <v>35</v>
      </c>
      <c r="C25" s="16"/>
      <c r="D25" s="29"/>
      <c r="E25" s="17"/>
    </row>
    <row r="26" spans="1:8" x14ac:dyDescent="0.4">
      <c r="B26" s="18" t="s">
        <v>51</v>
      </c>
      <c r="C26" s="19"/>
      <c r="D26" s="28" t="str">
        <f>IF(計算シート!B7=0,計算シート!H9,IF(計算シート!B7&gt;1,計算シート!H8,IF(計算シート!B3=TRUE,計算シート!H3,IF(計算シート!B4=TRUE,計算シート!H4,IF(計算シート!B5=TRUE,計算シート!H5,IF(計算シート!B6=TRUE,計算シート!H6,計算シート!H9))))))</f>
        <v>食事を選択してください</v>
      </c>
      <c r="E26" s="17"/>
    </row>
    <row r="27" spans="1:8" x14ac:dyDescent="0.4">
      <c r="B27" s="31"/>
      <c r="C27" s="32"/>
      <c r="D27" s="33"/>
      <c r="E27" s="17"/>
    </row>
    <row r="28" spans="1:8" x14ac:dyDescent="0.4">
      <c r="B28" s="15" t="s">
        <v>55</v>
      </c>
      <c r="C28" s="16"/>
      <c r="D28" s="27" t="str">
        <f>IF(AND(計算シート!B7,計算シート!B21=1),IF(別紙1!D26&gt;20000,20000,別紙1!D26),IF(計算シート!B21=2,計算シート!H13,計算シート!H10))</f>
        <v>自動計算されます</v>
      </c>
      <c r="E28" s="17"/>
    </row>
    <row r="29" spans="1:8" x14ac:dyDescent="0.4">
      <c r="B29" s="38" t="s">
        <v>56</v>
      </c>
      <c r="C29" s="39"/>
      <c r="D29" s="40" t="str">
        <f>IF(AND(計算シート!B7=1,計算シート!B21=1),IF(計算シート!B19=TRUE,別紙1!D28*1,別紙1!D28*2),IF(計算シート!B21=2,計算シート!H13,計算シート!H10))</f>
        <v>自動計算されます</v>
      </c>
      <c r="E29" s="17"/>
    </row>
    <row r="30" spans="1:8" x14ac:dyDescent="0.4">
      <c r="B30" s="11" t="s">
        <v>36</v>
      </c>
    </row>
    <row r="31" spans="1:8" x14ac:dyDescent="0.4">
      <c r="B31" s="11" t="s">
        <v>47</v>
      </c>
    </row>
    <row r="33" spans="2:4" x14ac:dyDescent="0.4">
      <c r="B33" s="42" t="s">
        <v>27</v>
      </c>
      <c r="C33" s="42"/>
      <c r="D33" s="42"/>
    </row>
    <row r="34" spans="2:4" x14ac:dyDescent="0.4">
      <c r="B34" s="18" t="s">
        <v>23</v>
      </c>
      <c r="C34" s="20"/>
      <c r="D34" s="19"/>
    </row>
    <row r="35" spans="2:4" x14ac:dyDescent="0.4">
      <c r="B35" s="21" t="s">
        <v>37</v>
      </c>
      <c r="C35" s="13"/>
      <c r="D35" s="22"/>
    </row>
    <row r="36" spans="2:4" x14ac:dyDescent="0.4">
      <c r="B36" s="18" t="s">
        <v>24</v>
      </c>
      <c r="C36" s="20"/>
      <c r="D36" s="19"/>
    </row>
    <row r="37" spans="2:4" x14ac:dyDescent="0.4">
      <c r="B37" s="21" t="s">
        <v>38</v>
      </c>
      <c r="C37" s="13"/>
      <c r="D37" s="22"/>
    </row>
    <row r="38" spans="2:4" x14ac:dyDescent="0.4">
      <c r="B38" s="18" t="s">
        <v>25</v>
      </c>
      <c r="C38" s="20"/>
      <c r="D38" s="19"/>
    </row>
    <row r="39" spans="2:4" x14ac:dyDescent="0.4">
      <c r="B39" s="21" t="s">
        <v>39</v>
      </c>
      <c r="C39" s="13"/>
      <c r="D39" s="22"/>
    </row>
    <row r="40" spans="2:4" x14ac:dyDescent="0.4">
      <c r="B40" s="18" t="s">
        <v>26</v>
      </c>
      <c r="C40" s="20"/>
      <c r="D40" s="19"/>
    </row>
    <row r="41" spans="2:4" x14ac:dyDescent="0.4">
      <c r="B41" s="21" t="s">
        <v>40</v>
      </c>
      <c r="C41" s="13"/>
      <c r="D41" s="22"/>
    </row>
  </sheetData>
  <sheetProtection password="E62A" sheet="1" objects="1" scenarios="1"/>
  <mergeCells count="8">
    <mergeCell ref="A10:E10"/>
    <mergeCell ref="B33:D33"/>
    <mergeCell ref="D2:E2"/>
    <mergeCell ref="D4:E4"/>
    <mergeCell ref="D5:E5"/>
    <mergeCell ref="D6:E6"/>
    <mergeCell ref="D7:E7"/>
    <mergeCell ref="D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285750</xdr:colOff>
                    <xdr:row>22</xdr:row>
                    <xdr:rowOff>104775</xdr:rowOff>
                  </from>
                  <to>
                    <xdr:col>1</xdr:col>
                    <xdr:colOff>1428750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1543050</xdr:colOff>
                    <xdr:row>23</xdr:row>
                    <xdr:rowOff>0</xdr:rowOff>
                  </from>
                  <to>
                    <xdr:col>1</xdr:col>
                    <xdr:colOff>2152650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219075</xdr:rowOff>
                  </from>
                  <to>
                    <xdr:col>3</xdr:col>
                    <xdr:colOff>523875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981075</xdr:colOff>
                    <xdr:row>23</xdr:row>
                    <xdr:rowOff>19050</xdr:rowOff>
                  </from>
                  <to>
                    <xdr:col>3</xdr:col>
                    <xdr:colOff>2238375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209550</xdr:rowOff>
                  </from>
                  <to>
                    <xdr:col>2</xdr:col>
                    <xdr:colOff>38100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180975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A869-7495-4D70-B605-1176EA191765}">
  <dimension ref="B2:H22"/>
  <sheetViews>
    <sheetView topLeftCell="A2" workbookViewId="0">
      <selection activeCell="H11" sqref="H11"/>
    </sheetView>
  </sheetViews>
  <sheetFormatPr defaultRowHeight="18.75" x14ac:dyDescent="0.4"/>
  <cols>
    <col min="2" max="2" width="13.375" bestFit="1" customWidth="1"/>
    <col min="3" max="3" width="13" bestFit="1" customWidth="1"/>
    <col min="4" max="7" width="13" customWidth="1"/>
    <col min="8" max="8" width="15.125" bestFit="1" customWidth="1"/>
  </cols>
  <sheetData>
    <row r="2" spans="2:8" ht="19.5" thickBot="1" x14ac:dyDescent="0.45">
      <c r="B2" s="8" t="s">
        <v>12</v>
      </c>
      <c r="C2" s="8" t="s">
        <v>13</v>
      </c>
      <c r="D2" s="8" t="s">
        <v>17</v>
      </c>
      <c r="E2" s="8" t="s">
        <v>16</v>
      </c>
      <c r="F2" s="8" t="s">
        <v>15</v>
      </c>
      <c r="G2" s="8" t="s">
        <v>41</v>
      </c>
      <c r="H2" s="8" t="s">
        <v>14</v>
      </c>
    </row>
    <row r="3" spans="2:8" ht="19.5" thickTop="1" x14ac:dyDescent="0.4">
      <c r="B3" s="4" t="b">
        <v>0</v>
      </c>
      <c r="C3" s="4" t="s">
        <v>8</v>
      </c>
      <c r="D3" s="7">
        <f>別紙1!D23</f>
        <v>0</v>
      </c>
      <c r="E3" s="7">
        <v>9800</v>
      </c>
      <c r="F3" s="4">
        <f>別紙1!D25</f>
        <v>0</v>
      </c>
      <c r="G3" s="4">
        <v>0.5</v>
      </c>
      <c r="H3" s="7">
        <f>(D3-E3*F3)*G3</f>
        <v>0</v>
      </c>
    </row>
    <row r="4" spans="2:8" x14ac:dyDescent="0.4">
      <c r="B4" s="2" t="b">
        <v>0</v>
      </c>
      <c r="C4" s="2" t="s">
        <v>9</v>
      </c>
      <c r="D4" s="5">
        <f>別紙1!D23</f>
        <v>0</v>
      </c>
      <c r="E4" s="5">
        <v>9000</v>
      </c>
      <c r="F4" s="2">
        <f>別紙1!D25</f>
        <v>0</v>
      </c>
      <c r="G4" s="2">
        <v>0.5</v>
      </c>
      <c r="H4" s="5">
        <f t="shared" ref="H4:H6" si="0">(D4-E4*F4)*G4</f>
        <v>0</v>
      </c>
    </row>
    <row r="5" spans="2:8" x14ac:dyDescent="0.4">
      <c r="B5" s="2" t="b">
        <v>0</v>
      </c>
      <c r="C5" s="2" t="s">
        <v>10</v>
      </c>
      <c r="D5" s="5">
        <f>別紙1!D23</f>
        <v>0</v>
      </c>
      <c r="E5" s="5">
        <v>8200</v>
      </c>
      <c r="F5" s="2">
        <f>別紙1!D25</f>
        <v>0</v>
      </c>
      <c r="G5" s="2">
        <v>0.5</v>
      </c>
      <c r="H5" s="5">
        <f t="shared" si="0"/>
        <v>0</v>
      </c>
    </row>
    <row r="6" spans="2:8" ht="19.5" thickBot="1" x14ac:dyDescent="0.45">
      <c r="B6" s="3" t="b">
        <v>0</v>
      </c>
      <c r="C6" s="2" t="s">
        <v>11</v>
      </c>
      <c r="D6" s="5">
        <f>別紙1!D23</f>
        <v>0</v>
      </c>
      <c r="E6" s="5">
        <v>7400</v>
      </c>
      <c r="F6" s="2">
        <f>別紙1!D25</f>
        <v>0</v>
      </c>
      <c r="G6" s="2">
        <v>0.5</v>
      </c>
      <c r="H6" s="5">
        <f t="shared" si="0"/>
        <v>0</v>
      </c>
    </row>
    <row r="7" spans="2:8" ht="19.5" thickBot="1" x14ac:dyDescent="0.45">
      <c r="B7" s="9">
        <f>COUNTIF(B3:B6,TRUE)</f>
        <v>0</v>
      </c>
    </row>
    <row r="8" spans="2:8" x14ac:dyDescent="0.4">
      <c r="B8" s="1" t="s">
        <v>45</v>
      </c>
      <c r="H8" s="6" t="s">
        <v>20</v>
      </c>
    </row>
    <row r="9" spans="2:8" x14ac:dyDescent="0.4">
      <c r="H9" s="6" t="s">
        <v>18</v>
      </c>
    </row>
    <row r="10" spans="2:8" x14ac:dyDescent="0.4">
      <c r="H10" t="s">
        <v>19</v>
      </c>
    </row>
    <row r="11" spans="2:8" x14ac:dyDescent="0.4">
      <c r="H11" s="6" t="s">
        <v>50</v>
      </c>
    </row>
    <row r="12" spans="2:8" x14ac:dyDescent="0.4">
      <c r="H12" s="6" t="s">
        <v>44</v>
      </c>
    </row>
    <row r="13" spans="2:8" x14ac:dyDescent="0.4">
      <c r="H13" s="6" t="s">
        <v>46</v>
      </c>
    </row>
    <row r="14" spans="2:8" ht="19.5" thickBot="1" x14ac:dyDescent="0.45">
      <c r="B14" s="8" t="s">
        <v>31</v>
      </c>
      <c r="C14" s="8" t="s">
        <v>32</v>
      </c>
      <c r="D14" s="8" t="s">
        <v>30</v>
      </c>
    </row>
    <row r="15" spans="2:8" ht="19.5" thickTop="1" x14ac:dyDescent="0.4">
      <c r="B15" s="7" t="str">
        <f>別紙1!D17</f>
        <v>自動計算されます</v>
      </c>
      <c r="C15" s="7" t="str">
        <f>別紙1!D18</f>
        <v>自動計算されます</v>
      </c>
      <c r="D15" s="7">
        <f>IFERROR(B15+C15,0)</f>
        <v>0</v>
      </c>
    </row>
    <row r="18" spans="2:4" ht="19.5" thickBot="1" x14ac:dyDescent="0.45">
      <c r="B18" s="8" t="s">
        <v>42</v>
      </c>
      <c r="C18" s="34" t="s">
        <v>43</v>
      </c>
      <c r="D18" s="34"/>
    </row>
    <row r="19" spans="2:4" ht="19.5" thickTop="1" x14ac:dyDescent="0.4">
      <c r="B19" s="4" t="b">
        <v>0</v>
      </c>
      <c r="C19" s="35" t="s">
        <v>48</v>
      </c>
      <c r="D19" s="35"/>
    </row>
    <row r="20" spans="2:4" ht="19.5" thickBot="1" x14ac:dyDescent="0.45">
      <c r="B20" s="3" t="b">
        <v>0</v>
      </c>
      <c r="C20" s="36" t="s">
        <v>49</v>
      </c>
      <c r="D20" s="36"/>
    </row>
    <row r="21" spans="2:4" ht="19.5" thickBot="1" x14ac:dyDescent="0.45">
      <c r="B21" s="37">
        <f>COUNTIF(B19:B20,TRUE)</f>
        <v>0</v>
      </c>
    </row>
    <row r="22" spans="2:4" x14ac:dyDescent="0.4">
      <c r="B22" s="1" t="s">
        <v>45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計算シート</vt:lpstr>
      <vt:lpstr>別紙1!Print_Area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　紘之</dc:creator>
  <cp:lastModifiedBy>塩田　紘之</cp:lastModifiedBy>
  <cp:lastPrinted>2020-04-17T04:44:10Z</cp:lastPrinted>
  <dcterms:created xsi:type="dcterms:W3CDTF">2020-03-11T04:43:48Z</dcterms:created>
  <dcterms:modified xsi:type="dcterms:W3CDTF">2020-10-07T23:37:26Z</dcterms:modified>
</cp:coreProperties>
</file>